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Documents Partagés\000-ObsMamm\5. Coordination\5.3 Valorisation Scient et tech\Distribution_Activité_ChS\"/>
    </mc:Choice>
  </mc:AlternateContent>
  <xr:revisionPtr revIDLastSave="0" documentId="13_ncr:1_{14360020-40E5-4B3A-8228-129140AE9AE2}" xr6:coauthVersionLast="47" xr6:coauthVersionMax="47" xr10:uidLastSave="{00000000-0000-0000-0000-000000000000}"/>
  <workbookProtection workbookAlgorithmName="SHA-512" workbookHashValue="ZL0PYGg9Hip4ict34M9E4Oan+XltkcfNDayKC8xzI/4sSDspkRvpgxENIOWID1s9sMtkspRTYi4XVwNCObzQQQ==" workbookSaltValue="xqrZfD9qY7wrl33AmVIslQ==" workbookSpinCount="100000" lockStructure="1"/>
  <bookViews>
    <workbookView xWindow="-120" yWindow="-120" windowWidth="24240" windowHeight="13140" xr2:uid="{00000000-000D-0000-FFFF-FFFF00000000}"/>
  </bookViews>
  <sheets>
    <sheet name="ActiChiroBzh" sheetId="1" r:id="rId1"/>
    <sheet name="LISEZ-MOI" sheetId="3" r:id="rId2"/>
    <sheet name="Ref" sheetId="2" state="hidden" r:id="rId3"/>
  </sheets>
  <externalReferences>
    <externalReference r:id="rId4"/>
  </externalReferences>
  <calcPr calcId="181029"/>
  <customWorkbookViews>
    <customWorkbookView name="PLECOTUS - Affichage personnalisé" guid="{A226D0C2-451A-4FB6-AD05-3B5E8BF49918}" mergeInterval="0" personalView="1" maximized="1" windowWidth="1276" windowHeight="825"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 i="1" l="1"/>
  <c r="F6" i="1"/>
  <c r="J5" i="1" l="1"/>
  <c r="C10" i="1" s="1"/>
  <c r="E10" i="1" l="1"/>
  <c r="I10" i="1"/>
  <c r="M10" i="1"/>
  <c r="Q10" i="1"/>
  <c r="C12" i="1"/>
  <c r="F10" i="1"/>
  <c r="J10" i="1"/>
  <c r="N10" i="1"/>
  <c r="R10" i="1"/>
  <c r="G10" i="1"/>
  <c r="K10" i="1"/>
  <c r="O10" i="1"/>
  <c r="S10" i="1"/>
  <c r="C11" i="1"/>
  <c r="D10" i="1"/>
  <c r="H10" i="1"/>
  <c r="L10" i="1"/>
  <c r="P10" i="1"/>
</calcChain>
</file>

<file path=xl/sharedStrings.xml><?xml version="1.0" encoding="utf-8"?>
<sst xmlns="http://schemas.openxmlformats.org/spreadsheetml/2006/main" count="128" uniqueCount="61">
  <si>
    <t>BARBAR</t>
  </si>
  <si>
    <t>Niveau d'activité /6</t>
  </si>
  <si>
    <t>activité très forte</t>
  </si>
  <si>
    <t>activité forte</t>
  </si>
  <si>
    <t>activité assez forte</t>
  </si>
  <si>
    <t>activité moyenne</t>
  </si>
  <si>
    <t>Nom du site expertisé</t>
  </si>
  <si>
    <t>activité faible</t>
  </si>
  <si>
    <t>ESPECE</t>
  </si>
  <si>
    <t>EPTSER</t>
  </si>
  <si>
    <t>MYOALC</t>
  </si>
  <si>
    <t>MYODAU</t>
  </si>
  <si>
    <t>MYOEMA</t>
  </si>
  <si>
    <t>MYOGT</t>
  </si>
  <si>
    <t>MYOMYS</t>
  </si>
  <si>
    <t>MYONAT</t>
  </si>
  <si>
    <t>NYCLEI</t>
  </si>
  <si>
    <t>NYCNOC</t>
  </si>
  <si>
    <t>PIPKUH</t>
  </si>
  <si>
    <t>PIPNAT</t>
  </si>
  <si>
    <t>PIPPIP</t>
  </si>
  <si>
    <t>PLEAUS</t>
  </si>
  <si>
    <t>PLEAUR</t>
  </si>
  <si>
    <t>RHIFER</t>
  </si>
  <si>
    <t>RHIHIP</t>
  </si>
  <si>
    <t>P_Q1</t>
  </si>
  <si>
    <t>P_Q25</t>
  </si>
  <si>
    <t>P_Q75</t>
  </si>
  <si>
    <t>P_Q90</t>
  </si>
  <si>
    <t>P_Q98</t>
  </si>
  <si>
    <t>P_Q100</t>
  </si>
  <si>
    <t>Espèce</t>
  </si>
  <si>
    <t>Nombre de contacts par nuit</t>
  </si>
  <si>
    <t>Saison</t>
  </si>
  <si>
    <t>Date (jj/mm/aaa)</t>
  </si>
  <si>
    <t>ca fonctionne</t>
  </si>
  <si>
    <t>automne</t>
  </si>
  <si>
    <t>printemps été</t>
  </si>
  <si>
    <t>Barbastelle d'Europe</t>
  </si>
  <si>
    <t>Sérotine commune</t>
  </si>
  <si>
    <t>Murin d'Alcathoe</t>
  </si>
  <si>
    <t>Murin de Daubenton</t>
  </si>
  <si>
    <t>Murin à oreillles échancrées</t>
  </si>
  <si>
    <t>Grand Murin</t>
  </si>
  <si>
    <t>Murin à moustaches</t>
  </si>
  <si>
    <t>Murin de Natterer</t>
  </si>
  <si>
    <t>Noctule de Leisler</t>
  </si>
  <si>
    <t>Noctule commune</t>
  </si>
  <si>
    <t>Pipistrelle de Kuhl</t>
  </si>
  <si>
    <t>Pipistrelle de Nathusius</t>
  </si>
  <si>
    <t>Pipistrelle commune</t>
  </si>
  <si>
    <t>Oreillard gris</t>
  </si>
  <si>
    <t>Oreillard roux</t>
  </si>
  <si>
    <t>Petit Rhinolophe</t>
  </si>
  <si>
    <t>Jour :</t>
  </si>
  <si>
    <t>Grand Rhinolophe</t>
  </si>
  <si>
    <t>Babaorum (22)</t>
  </si>
  <si>
    <t>MYOMYO</t>
  </si>
  <si>
    <t>PRINTEMPS</t>
  </si>
  <si>
    <t>ÉTÉ</t>
  </si>
  <si>
    <t>AUTOMNE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</si>
</sst>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x14ac:knownFonts="1">
    <font>
      <sz val="10"/>
      <name val="Arial"/>
    </font>
    <font>
      <sz val="8"/>
      <name val="Arial"/>
      <family val="2"/>
    </font>
    <font>
      <sz val="10"/>
      <name val="Calibri"/>
      <family val="2"/>
    </font>
    <font>
      <sz val="10"/>
      <name val="Candara"/>
      <family val="2"/>
    </font>
    <font>
      <sz val="12"/>
      <name val="Candara"/>
      <family val="2"/>
    </font>
    <font>
      <b/>
      <sz val="10"/>
      <name val="Candara"/>
      <family val="2"/>
    </font>
    <font>
      <sz val="10"/>
      <color theme="0" tint="-0.249977111117893"/>
      <name val="Candara"/>
      <family val="2"/>
    </font>
    <font>
      <sz val="10"/>
      <name val="Arial"/>
      <family val="2"/>
    </font>
    <font>
      <sz val="11"/>
      <name val="Candara"/>
      <family val="2"/>
    </font>
    <font>
      <b/>
      <sz val="11"/>
      <name val="Candara"/>
      <family val="2"/>
    </font>
    <font>
      <b/>
      <sz val="10"/>
      <color theme="0" tint="-0.249977111117893"/>
      <name val="Candara"/>
      <family val="2"/>
    </font>
    <font>
      <sz val="11"/>
      <color rgb="FFFFFF00"/>
      <name val="Candara"/>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8A176"/>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68">
    <xf numFmtId="0" fontId="0" fillId="0" borderId="0" xfId="0"/>
    <xf numFmtId="1" fontId="2" fillId="0" borderId="0" xfId="0" applyNumberFormat="1" applyFont="1"/>
    <xf numFmtId="0" fontId="2" fillId="0" borderId="0" xfId="0" applyFont="1"/>
    <xf numFmtId="1" fontId="3" fillId="2" borderId="0" xfId="0" applyNumberFormat="1" applyFont="1" applyFill="1"/>
    <xf numFmtId="1" fontId="3"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xf numFmtId="0" fontId="4" fillId="3" borderId="1" xfId="0" applyFont="1" applyFill="1" applyBorder="1"/>
    <xf numFmtId="1" fontId="5" fillId="3" borderId="1" xfId="0" applyNumberFormat="1" applyFont="1" applyFill="1" applyBorder="1" applyAlignment="1">
      <alignment horizontal="center"/>
    </xf>
    <xf numFmtId="0" fontId="4" fillId="3" borderId="2" xfId="0" applyFont="1" applyFill="1" applyBorder="1"/>
    <xf numFmtId="0" fontId="4" fillId="3" borderId="3" xfId="0" applyFont="1" applyFill="1" applyBorder="1"/>
    <xf numFmtId="0" fontId="4" fillId="2" borderId="0" xfId="0" applyFont="1" applyFill="1"/>
    <xf numFmtId="0" fontId="0" fillId="0" borderId="0" xfId="0" applyFill="1"/>
    <xf numFmtId="2" fontId="0" fillId="5" borderId="5" xfId="0" applyNumberFormat="1" applyFill="1" applyBorder="1"/>
    <xf numFmtId="2" fontId="0" fillId="6" borderId="5" xfId="0" applyNumberFormat="1" applyFill="1" applyBorder="1"/>
    <xf numFmtId="2" fontId="0" fillId="7" borderId="5" xfId="0" applyNumberFormat="1" applyFill="1" applyBorder="1"/>
    <xf numFmtId="0" fontId="0" fillId="5" borderId="7" xfId="0" applyFill="1" applyBorder="1"/>
    <xf numFmtId="0" fontId="0" fillId="5" borderId="8" xfId="0" applyFill="1" applyBorder="1"/>
    <xf numFmtId="2" fontId="0" fillId="5" borderId="10" xfId="0" applyNumberFormat="1" applyFill="1" applyBorder="1"/>
    <xf numFmtId="2" fontId="0" fillId="5" borderId="12" xfId="0" applyNumberFormat="1" applyFill="1" applyBorder="1"/>
    <xf numFmtId="2" fontId="0" fillId="5" borderId="13" xfId="0" applyNumberFormat="1" applyFill="1" applyBorder="1"/>
    <xf numFmtId="0" fontId="0" fillId="6" borderId="6" xfId="0" applyFill="1" applyBorder="1"/>
    <xf numFmtId="0" fontId="0" fillId="6" borderId="7" xfId="0" applyFill="1" applyBorder="1"/>
    <xf numFmtId="0" fontId="0" fillId="6" borderId="8" xfId="0" applyFill="1" applyBorder="1"/>
    <xf numFmtId="2" fontId="0" fillId="6" borderId="9" xfId="0" applyNumberFormat="1" applyFill="1" applyBorder="1"/>
    <xf numFmtId="2" fontId="0" fillId="6" borderId="10" xfId="0" applyNumberFormat="1" applyFill="1" applyBorder="1"/>
    <xf numFmtId="2" fontId="0" fillId="6" borderId="11" xfId="0" applyNumberFormat="1" applyFill="1" applyBorder="1"/>
    <xf numFmtId="2" fontId="0" fillId="6" borderId="12" xfId="0" applyNumberFormat="1" applyFill="1" applyBorder="1"/>
    <xf numFmtId="2" fontId="0" fillId="6" borderId="13" xfId="0" applyNumberFormat="1" applyFill="1" applyBorder="1"/>
    <xf numFmtId="0" fontId="0" fillId="7" borderId="6" xfId="0" applyFill="1" applyBorder="1"/>
    <xf numFmtId="0" fontId="0" fillId="7" borderId="7" xfId="0" applyFill="1" applyBorder="1"/>
    <xf numFmtId="0" fontId="0" fillId="7" borderId="8" xfId="0" applyFill="1" applyBorder="1"/>
    <xf numFmtId="2" fontId="0" fillId="7" borderId="9" xfId="0" applyNumberFormat="1" applyFill="1" applyBorder="1"/>
    <xf numFmtId="2" fontId="0" fillId="7" borderId="10" xfId="0" applyNumberFormat="1" applyFill="1" applyBorder="1"/>
    <xf numFmtId="2" fontId="0" fillId="7" borderId="11" xfId="0" applyNumberFormat="1" applyFill="1" applyBorder="1"/>
    <xf numFmtId="2" fontId="0" fillId="7" borderId="12" xfId="0" applyNumberFormat="1" applyFill="1" applyBorder="1"/>
    <xf numFmtId="2" fontId="0" fillId="7" borderId="13" xfId="0" applyNumberFormat="1" applyFill="1" applyBorder="1"/>
    <xf numFmtId="0" fontId="0" fillId="0" borderId="0" xfId="0" applyFill="1" applyBorder="1"/>
    <xf numFmtId="2" fontId="0" fillId="0" borderId="0" xfId="0" applyNumberFormat="1" applyFill="1" applyBorder="1"/>
    <xf numFmtId="0" fontId="2" fillId="0" borderId="0" xfId="0" applyFont="1" applyFill="1"/>
    <xf numFmtId="14" fontId="3" fillId="2" borderId="0" xfId="0" applyNumberFormat="1" applyFont="1" applyFill="1" applyAlignment="1">
      <alignment horizontal="center"/>
    </xf>
    <xf numFmtId="0" fontId="3" fillId="8" borderId="0" xfId="0" applyFont="1" applyFill="1" applyBorder="1"/>
    <xf numFmtId="1" fontId="5" fillId="8" borderId="0" xfId="0" applyNumberFormat="1" applyFont="1" applyFill="1" applyBorder="1" applyAlignment="1">
      <alignment horizontal="center"/>
    </xf>
    <xf numFmtId="0" fontId="4" fillId="8" borderId="0" xfId="0" applyFont="1" applyFill="1" applyBorder="1"/>
    <xf numFmtId="1" fontId="8" fillId="8" borderId="0" xfId="0" applyNumberFormat="1" applyFont="1" applyFill="1" applyBorder="1" applyAlignment="1">
      <alignment horizontal="center" vertical="center"/>
    </xf>
    <xf numFmtId="164" fontId="9" fillId="4" borderId="3" xfId="0" applyNumberFormat="1" applyFont="1" applyFill="1" applyBorder="1" applyAlignment="1">
      <alignment vertical="center"/>
    </xf>
    <xf numFmtId="14" fontId="9" fillId="4" borderId="4" xfId="0" applyNumberFormat="1" applyFont="1" applyFill="1" applyBorder="1" applyAlignment="1">
      <alignment vertical="center"/>
    </xf>
    <xf numFmtId="0" fontId="7" fillId="0" borderId="0" xfId="0" applyFont="1" applyFill="1"/>
    <xf numFmtId="0" fontId="6" fillId="8" borderId="0" xfId="0" applyFont="1" applyFill="1" applyBorder="1"/>
    <xf numFmtId="0" fontId="6" fillId="8" borderId="0" xfId="0" applyFont="1" applyFill="1" applyBorder="1" applyAlignment="1">
      <alignment horizontal="center"/>
    </xf>
    <xf numFmtId="14" fontId="6" fillId="8" borderId="0" xfId="0" applyNumberFormat="1" applyFont="1" applyFill="1" applyBorder="1" applyAlignment="1">
      <alignment horizontal="center"/>
    </xf>
    <xf numFmtId="1" fontId="10" fillId="8" borderId="0" xfId="0" applyNumberFormat="1" applyFont="1" applyFill="1" applyBorder="1" applyAlignment="1">
      <alignment horizontal="center"/>
    </xf>
    <xf numFmtId="1" fontId="6" fillId="8" borderId="0" xfId="0" applyNumberFormat="1" applyFont="1" applyFill="1" applyBorder="1" applyAlignment="1">
      <alignment horizontal="center"/>
    </xf>
    <xf numFmtId="0" fontId="3" fillId="8" borderId="0" xfId="0" applyFont="1" applyFill="1" applyBorder="1" applyAlignment="1">
      <alignment horizontal="center"/>
    </xf>
    <xf numFmtId="1" fontId="8" fillId="4" borderId="2" xfId="0" quotePrefix="1" applyNumberFormat="1" applyFont="1" applyFill="1" applyBorder="1" applyAlignment="1">
      <alignment horizontal="center" vertical="center"/>
    </xf>
    <xf numFmtId="14" fontId="11" fillId="4" borderId="4" xfId="0" applyNumberFormat="1" applyFont="1" applyFill="1" applyBorder="1" applyAlignment="1">
      <alignment horizontal="right" vertical="center"/>
    </xf>
    <xf numFmtId="2" fontId="11" fillId="4" borderId="4"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4" fillId="0" borderId="5" xfId="0" applyFont="1" applyFill="1" applyBorder="1" applyAlignment="1">
      <alignment horizontal="center"/>
    </xf>
    <xf numFmtId="0" fontId="0" fillId="9" borderId="0" xfId="0" applyFill="1"/>
    <xf numFmtId="0" fontId="0" fillId="9" borderId="6" xfId="0" applyFill="1" applyBorder="1"/>
    <xf numFmtId="0" fontId="0" fillId="9" borderId="9" xfId="0" applyFill="1" applyBorder="1"/>
    <xf numFmtId="0" fontId="0" fillId="9" borderId="11" xfId="0" applyFill="1" applyBorder="1"/>
    <xf numFmtId="2" fontId="0" fillId="0" borderId="14" xfId="0" applyNumberFormat="1" applyFill="1" applyBorder="1" applyAlignment="1">
      <alignment horizontal="center"/>
    </xf>
    <xf numFmtId="2" fontId="7" fillId="0" borderId="14" xfId="0" applyNumberFormat="1" applyFont="1" applyFill="1" applyBorder="1" applyAlignment="1">
      <alignment horizontal="center"/>
    </xf>
    <xf numFmtId="0" fontId="3" fillId="0" borderId="5" xfId="0" applyFont="1" applyFill="1" applyBorder="1" applyAlignment="1">
      <alignment horizontal="center" vertical="center"/>
    </xf>
    <xf numFmtId="0" fontId="9" fillId="4" borderId="3" xfId="0" applyFont="1" applyFill="1" applyBorder="1" applyAlignment="1">
      <alignment horizontal="left" vertical="center" indent="2"/>
    </xf>
    <xf numFmtId="0" fontId="9" fillId="4" borderId="4" xfId="0" applyFont="1" applyFill="1" applyBorder="1" applyAlignment="1">
      <alignment horizontal="left" vertical="center" indent="2"/>
    </xf>
  </cellXfs>
  <cellStyles count="1">
    <cellStyle name="Normal" xfId="0" builtinId="0"/>
  </cellStyles>
  <dxfs count="0"/>
  <tableStyles count="0" defaultTableStyle="TableStyleMedium2" defaultPivotStyle="PivotStyleLight16"/>
  <colors>
    <mruColors>
      <color rgb="FF0000FF"/>
      <color rgb="FFC8A176"/>
      <color rgb="FF8D8477"/>
      <color rgb="FFD20000"/>
      <color rgb="FF960000"/>
      <color rgb="FF960A00"/>
      <color rgb="FF000080"/>
      <color rgb="FFCD0F00"/>
      <color rgb="FFFF6E01"/>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200" b="0" i="0" u="none" strike="noStrike" baseline="0">
                <a:solidFill>
                  <a:srgbClr val="000000"/>
                </a:solidFill>
                <a:latin typeface="Calibri"/>
                <a:ea typeface="Calibri"/>
                <a:cs typeface="Calibri"/>
              </a:defRPr>
            </a:pPr>
            <a:r>
              <a:rPr lang="fr-FR" sz="2400" b="1" i="0" u="none" strike="noStrike" baseline="0">
                <a:solidFill>
                  <a:srgbClr val="000000"/>
                </a:solidFill>
                <a:latin typeface="Candara"/>
              </a:rPr>
              <a:t>Profil d'activité </a:t>
            </a:r>
          </a:p>
          <a:p>
            <a:pPr algn="l">
              <a:defRPr sz="1200" b="0" i="0" u="none" strike="noStrike" baseline="0">
                <a:solidFill>
                  <a:srgbClr val="000000"/>
                </a:solidFill>
                <a:latin typeface="Calibri"/>
                <a:ea typeface="Calibri"/>
                <a:cs typeface="Calibri"/>
              </a:defRPr>
            </a:pPr>
            <a:r>
              <a:rPr lang="fr-FR" sz="2400" b="1" i="0" u="none" strike="noStrike" baseline="0">
                <a:solidFill>
                  <a:srgbClr val="000000"/>
                </a:solidFill>
                <a:latin typeface="Candara"/>
              </a:rPr>
              <a:t>chiroptérologique</a:t>
            </a:r>
          </a:p>
          <a:p>
            <a:pPr algn="l">
              <a:defRPr sz="1200" b="0" i="0" u="none" strike="noStrike" baseline="0">
                <a:solidFill>
                  <a:srgbClr val="000000"/>
                </a:solidFill>
                <a:latin typeface="Calibri"/>
                <a:ea typeface="Calibri"/>
                <a:cs typeface="Calibri"/>
              </a:defRPr>
            </a:pPr>
            <a:r>
              <a:rPr lang="fr-FR" sz="2200" b="1" i="1" u="none" strike="noStrike" baseline="0">
                <a:solidFill>
                  <a:srgbClr val="000000"/>
                </a:solidFill>
                <a:latin typeface="Candara"/>
              </a:rPr>
              <a:t>- référentiel breton</a:t>
            </a:r>
          </a:p>
        </c:rich>
      </c:tx>
      <c:layout>
        <c:manualLayout>
          <c:xMode val="edge"/>
          <c:yMode val="edge"/>
          <c:x val="1.6928684251836055E-2"/>
          <c:y val="4.9725593369997795E-2"/>
        </c:manualLayout>
      </c:layout>
      <c:overlay val="0"/>
      <c:spPr>
        <a:noFill/>
        <a:ln w="25400">
          <a:noFill/>
        </a:ln>
      </c:spPr>
    </c:title>
    <c:autoTitleDeleted val="0"/>
    <c:plotArea>
      <c:layout>
        <c:manualLayout>
          <c:layoutTarget val="inner"/>
          <c:xMode val="edge"/>
          <c:yMode val="edge"/>
          <c:x val="0.30968721501696433"/>
          <c:y val="6.5891450743669491E-2"/>
          <c:w val="0.51327948308096638"/>
          <c:h val="0.88244091599870722"/>
        </c:manualLayout>
      </c:layout>
      <c:radarChart>
        <c:radarStyle val="filled"/>
        <c:varyColors val="0"/>
        <c:ser>
          <c:idx val="5"/>
          <c:order val="0"/>
          <c:tx>
            <c:strRef>
              <c:f>Ref!$A$16</c:f>
              <c:strCache>
                <c:ptCount val="1"/>
                <c:pt idx="0">
                  <c:v>activité très forte</c:v>
                </c:pt>
              </c:strCache>
            </c:strRef>
          </c:tx>
          <c:spPr>
            <a:gradFill flip="none" rotWithShape="1">
              <a:gsLst>
                <a:gs pos="50000">
                  <a:srgbClr val="FF6E01"/>
                </a:gs>
                <a:gs pos="80000">
                  <a:srgbClr val="D20000"/>
                </a:gs>
              </a:gsLst>
              <a:path path="circle">
                <a:fillToRect l="50000" t="50000" r="50000" b="50000"/>
              </a:path>
              <a:tileRect/>
            </a:gradFill>
            <a:ln w="6350">
              <a:solidFill>
                <a:srgbClr val="8D8477"/>
              </a:solidFill>
              <a:prstDash val="solid"/>
            </a:ln>
          </c:spPr>
          <c:cat>
            <c:strRef>
              <c:f>Ref!$B$10:$R$10</c:f>
              <c:strCache>
                <c:ptCount val="17"/>
                <c:pt idx="0">
                  <c:v>Barbastelle d'Europe</c:v>
                </c:pt>
                <c:pt idx="1">
                  <c:v>Sérotine commune</c:v>
                </c:pt>
                <c:pt idx="2">
                  <c:v>Murin d'Alcathoe</c:v>
                </c:pt>
                <c:pt idx="3">
                  <c:v>Murin de Daubenton</c:v>
                </c:pt>
                <c:pt idx="4">
                  <c:v>Murin à oreillles échancrées</c:v>
                </c:pt>
                <c:pt idx="5">
                  <c:v>Grand Murin</c:v>
                </c:pt>
                <c:pt idx="6">
                  <c:v>Murin à moustaches</c:v>
                </c:pt>
                <c:pt idx="7">
                  <c:v>Murin de Natterer</c:v>
                </c:pt>
                <c:pt idx="8">
                  <c:v>Noctule de Leisler</c:v>
                </c:pt>
                <c:pt idx="9">
                  <c:v>Noctule commune</c:v>
                </c:pt>
                <c:pt idx="10">
                  <c:v>Pipistrelle de Kuhl</c:v>
                </c:pt>
                <c:pt idx="11">
                  <c:v>Pipistrelle de Nathusius</c:v>
                </c:pt>
                <c:pt idx="12">
                  <c:v>Pipistrelle commune</c:v>
                </c:pt>
                <c:pt idx="13">
                  <c:v>Oreillard gris</c:v>
                </c:pt>
                <c:pt idx="14">
                  <c:v>Oreillard roux</c:v>
                </c:pt>
                <c:pt idx="15">
                  <c:v>Grand Rhinolophe</c:v>
                </c:pt>
                <c:pt idx="16">
                  <c:v>Petit Rhinolophe</c:v>
                </c:pt>
              </c:strCache>
            </c:strRef>
          </c:cat>
          <c:val>
            <c:numRef>
              <c:f>Ref!$B$16:$R$16</c:f>
              <c:numCache>
                <c:formatCode>0</c:formatCode>
                <c:ptCount val="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numCache>
            </c:numRef>
          </c:val>
          <c:extLst>
            <c:ext xmlns:c16="http://schemas.microsoft.com/office/drawing/2014/chart" uri="{C3380CC4-5D6E-409C-BE32-E72D297353CC}">
              <c16:uniqueId val="{00000000-44B5-4EE3-9E5B-3CB3473702E0}"/>
            </c:ext>
          </c:extLst>
        </c:ser>
        <c:ser>
          <c:idx val="4"/>
          <c:order val="1"/>
          <c:tx>
            <c:strRef>
              <c:f>Ref!$A$15</c:f>
              <c:strCache>
                <c:ptCount val="1"/>
                <c:pt idx="0">
                  <c:v>activité forte</c:v>
                </c:pt>
              </c:strCache>
            </c:strRef>
          </c:tx>
          <c:spPr>
            <a:gradFill flip="none" rotWithShape="1">
              <a:gsLst>
                <a:gs pos="50000">
                  <a:srgbClr val="FF9933"/>
                </a:gs>
                <a:gs pos="75000">
                  <a:srgbClr val="FF6E01"/>
                </a:gs>
              </a:gsLst>
              <a:path path="circle">
                <a:fillToRect l="50000" t="50000" r="50000" b="50000"/>
              </a:path>
              <a:tileRect/>
            </a:gradFill>
            <a:ln w="3175">
              <a:solidFill>
                <a:srgbClr val="8D8477">
                  <a:alpha val="50000"/>
                </a:srgbClr>
              </a:solidFill>
              <a:prstDash val="solid"/>
            </a:ln>
          </c:spPr>
          <c:cat>
            <c:strRef>
              <c:f>Ref!$B$10:$R$10</c:f>
              <c:strCache>
                <c:ptCount val="17"/>
                <c:pt idx="0">
                  <c:v>Barbastelle d'Europe</c:v>
                </c:pt>
                <c:pt idx="1">
                  <c:v>Sérotine commune</c:v>
                </c:pt>
                <c:pt idx="2">
                  <c:v>Murin d'Alcathoe</c:v>
                </c:pt>
                <c:pt idx="3">
                  <c:v>Murin de Daubenton</c:v>
                </c:pt>
                <c:pt idx="4">
                  <c:v>Murin à oreillles échancrées</c:v>
                </c:pt>
                <c:pt idx="5">
                  <c:v>Grand Murin</c:v>
                </c:pt>
                <c:pt idx="6">
                  <c:v>Murin à moustaches</c:v>
                </c:pt>
                <c:pt idx="7">
                  <c:v>Murin de Natterer</c:v>
                </c:pt>
                <c:pt idx="8">
                  <c:v>Noctule de Leisler</c:v>
                </c:pt>
                <c:pt idx="9">
                  <c:v>Noctule commune</c:v>
                </c:pt>
                <c:pt idx="10">
                  <c:v>Pipistrelle de Kuhl</c:v>
                </c:pt>
                <c:pt idx="11">
                  <c:v>Pipistrelle de Nathusius</c:v>
                </c:pt>
                <c:pt idx="12">
                  <c:v>Pipistrelle commune</c:v>
                </c:pt>
                <c:pt idx="13">
                  <c:v>Oreillard gris</c:v>
                </c:pt>
                <c:pt idx="14">
                  <c:v>Oreillard roux</c:v>
                </c:pt>
                <c:pt idx="15">
                  <c:v>Grand Rhinolophe</c:v>
                </c:pt>
                <c:pt idx="16">
                  <c:v>Petit Rhinolophe</c:v>
                </c:pt>
              </c:strCache>
            </c:strRef>
          </c:cat>
          <c:val>
            <c:numRef>
              <c:f>Ref!$B$15:$R$15</c:f>
              <c:numCache>
                <c:formatCode>0</c:formatCode>
                <c:ptCount val="17"/>
                <c:pt idx="0">
                  <c:v>92</c:v>
                </c:pt>
                <c:pt idx="1">
                  <c:v>92</c:v>
                </c:pt>
                <c:pt idx="2">
                  <c:v>92</c:v>
                </c:pt>
                <c:pt idx="3">
                  <c:v>92</c:v>
                </c:pt>
                <c:pt idx="4">
                  <c:v>92</c:v>
                </c:pt>
                <c:pt idx="5">
                  <c:v>92</c:v>
                </c:pt>
                <c:pt idx="6">
                  <c:v>92</c:v>
                </c:pt>
                <c:pt idx="7">
                  <c:v>92</c:v>
                </c:pt>
                <c:pt idx="8">
                  <c:v>92</c:v>
                </c:pt>
                <c:pt idx="9">
                  <c:v>92</c:v>
                </c:pt>
                <c:pt idx="10">
                  <c:v>92</c:v>
                </c:pt>
                <c:pt idx="11">
                  <c:v>92</c:v>
                </c:pt>
                <c:pt idx="12">
                  <c:v>92</c:v>
                </c:pt>
                <c:pt idx="13">
                  <c:v>92</c:v>
                </c:pt>
                <c:pt idx="14">
                  <c:v>92</c:v>
                </c:pt>
                <c:pt idx="15">
                  <c:v>92</c:v>
                </c:pt>
                <c:pt idx="16">
                  <c:v>92</c:v>
                </c:pt>
              </c:numCache>
            </c:numRef>
          </c:val>
          <c:extLst>
            <c:ext xmlns:c16="http://schemas.microsoft.com/office/drawing/2014/chart" uri="{C3380CC4-5D6E-409C-BE32-E72D297353CC}">
              <c16:uniqueId val="{00000001-44B5-4EE3-9E5B-3CB3473702E0}"/>
            </c:ext>
          </c:extLst>
        </c:ser>
        <c:ser>
          <c:idx val="3"/>
          <c:order val="2"/>
          <c:tx>
            <c:strRef>
              <c:f>Ref!$A$14</c:f>
              <c:strCache>
                <c:ptCount val="1"/>
                <c:pt idx="0">
                  <c:v>activité assez forte</c:v>
                </c:pt>
              </c:strCache>
            </c:strRef>
          </c:tx>
          <c:spPr>
            <a:gradFill flip="none" rotWithShape="1">
              <a:gsLst>
                <a:gs pos="50000">
                  <a:srgbClr val="FFD764"/>
                </a:gs>
                <a:gs pos="75000">
                  <a:srgbClr val="FF9933"/>
                </a:gs>
              </a:gsLst>
              <a:path path="circle">
                <a:fillToRect l="50000" t="50000" r="50000" b="50000"/>
              </a:path>
              <a:tileRect/>
            </a:gradFill>
            <a:ln w="3175">
              <a:solidFill>
                <a:srgbClr val="8D8477">
                  <a:alpha val="50000"/>
                </a:srgbClr>
              </a:solidFill>
              <a:prstDash val="solid"/>
            </a:ln>
          </c:spPr>
          <c:cat>
            <c:strRef>
              <c:f>Ref!$B$10:$R$10</c:f>
              <c:strCache>
                <c:ptCount val="17"/>
                <c:pt idx="0">
                  <c:v>Barbastelle d'Europe</c:v>
                </c:pt>
                <c:pt idx="1">
                  <c:v>Sérotine commune</c:v>
                </c:pt>
                <c:pt idx="2">
                  <c:v>Murin d'Alcathoe</c:v>
                </c:pt>
                <c:pt idx="3">
                  <c:v>Murin de Daubenton</c:v>
                </c:pt>
                <c:pt idx="4">
                  <c:v>Murin à oreillles échancrées</c:v>
                </c:pt>
                <c:pt idx="5">
                  <c:v>Grand Murin</c:v>
                </c:pt>
                <c:pt idx="6">
                  <c:v>Murin à moustaches</c:v>
                </c:pt>
                <c:pt idx="7">
                  <c:v>Murin de Natterer</c:v>
                </c:pt>
                <c:pt idx="8">
                  <c:v>Noctule de Leisler</c:v>
                </c:pt>
                <c:pt idx="9">
                  <c:v>Noctule commune</c:v>
                </c:pt>
                <c:pt idx="10">
                  <c:v>Pipistrelle de Kuhl</c:v>
                </c:pt>
                <c:pt idx="11">
                  <c:v>Pipistrelle de Nathusius</c:v>
                </c:pt>
                <c:pt idx="12">
                  <c:v>Pipistrelle commune</c:v>
                </c:pt>
                <c:pt idx="13">
                  <c:v>Oreillard gris</c:v>
                </c:pt>
                <c:pt idx="14">
                  <c:v>Oreillard roux</c:v>
                </c:pt>
                <c:pt idx="15">
                  <c:v>Grand Rhinolophe</c:v>
                </c:pt>
                <c:pt idx="16">
                  <c:v>Petit Rhinolophe</c:v>
                </c:pt>
              </c:strCache>
            </c:strRef>
          </c:cat>
          <c:val>
            <c:numRef>
              <c:f>Ref!$B$14:$R$14</c:f>
              <c:numCache>
                <c:formatCode>0</c:formatCode>
                <c:ptCount val="17"/>
                <c:pt idx="0">
                  <c:v>76</c:v>
                </c:pt>
                <c:pt idx="1">
                  <c:v>76</c:v>
                </c:pt>
                <c:pt idx="2">
                  <c:v>76</c:v>
                </c:pt>
                <c:pt idx="3">
                  <c:v>76</c:v>
                </c:pt>
                <c:pt idx="4">
                  <c:v>76</c:v>
                </c:pt>
                <c:pt idx="5">
                  <c:v>76</c:v>
                </c:pt>
                <c:pt idx="6">
                  <c:v>76</c:v>
                </c:pt>
                <c:pt idx="7">
                  <c:v>76</c:v>
                </c:pt>
                <c:pt idx="8">
                  <c:v>76</c:v>
                </c:pt>
                <c:pt idx="9">
                  <c:v>76</c:v>
                </c:pt>
                <c:pt idx="10">
                  <c:v>76</c:v>
                </c:pt>
                <c:pt idx="11">
                  <c:v>76</c:v>
                </c:pt>
                <c:pt idx="12">
                  <c:v>76</c:v>
                </c:pt>
                <c:pt idx="13">
                  <c:v>76</c:v>
                </c:pt>
                <c:pt idx="14">
                  <c:v>76</c:v>
                </c:pt>
                <c:pt idx="15">
                  <c:v>76</c:v>
                </c:pt>
                <c:pt idx="16">
                  <c:v>76</c:v>
                </c:pt>
              </c:numCache>
            </c:numRef>
          </c:val>
          <c:extLst>
            <c:ext xmlns:c16="http://schemas.microsoft.com/office/drawing/2014/chart" uri="{C3380CC4-5D6E-409C-BE32-E72D297353CC}">
              <c16:uniqueId val="{00000002-44B5-4EE3-9E5B-3CB3473702E0}"/>
            </c:ext>
          </c:extLst>
        </c:ser>
        <c:ser>
          <c:idx val="2"/>
          <c:order val="3"/>
          <c:tx>
            <c:strRef>
              <c:f>Ref!$A$13</c:f>
              <c:strCache>
                <c:ptCount val="1"/>
                <c:pt idx="0">
                  <c:v>activité moyenne</c:v>
                </c:pt>
              </c:strCache>
            </c:strRef>
          </c:tx>
          <c:spPr>
            <a:gradFill rotWithShape="0">
              <a:gsLst>
                <a:gs pos="0">
                  <a:srgbClr val="FFFF99"/>
                </a:gs>
                <a:gs pos="75000">
                  <a:srgbClr val="FFD764"/>
                </a:gs>
              </a:gsLst>
              <a:path path="circle">
                <a:fillToRect l="50000" t="50000" r="50000" b="50000"/>
              </a:path>
            </a:gradFill>
            <a:ln w="3175">
              <a:solidFill>
                <a:srgbClr val="8D8477">
                  <a:alpha val="50000"/>
                </a:srgbClr>
              </a:solidFill>
              <a:prstDash val="solid"/>
            </a:ln>
          </c:spPr>
          <c:cat>
            <c:strRef>
              <c:f>Ref!$B$10:$R$10</c:f>
              <c:strCache>
                <c:ptCount val="17"/>
                <c:pt idx="0">
                  <c:v>Barbastelle d'Europe</c:v>
                </c:pt>
                <c:pt idx="1">
                  <c:v>Sérotine commune</c:v>
                </c:pt>
                <c:pt idx="2">
                  <c:v>Murin d'Alcathoe</c:v>
                </c:pt>
                <c:pt idx="3">
                  <c:v>Murin de Daubenton</c:v>
                </c:pt>
                <c:pt idx="4">
                  <c:v>Murin à oreillles échancrées</c:v>
                </c:pt>
                <c:pt idx="5">
                  <c:v>Grand Murin</c:v>
                </c:pt>
                <c:pt idx="6">
                  <c:v>Murin à moustaches</c:v>
                </c:pt>
                <c:pt idx="7">
                  <c:v>Murin de Natterer</c:v>
                </c:pt>
                <c:pt idx="8">
                  <c:v>Noctule de Leisler</c:v>
                </c:pt>
                <c:pt idx="9">
                  <c:v>Noctule commune</c:v>
                </c:pt>
                <c:pt idx="10">
                  <c:v>Pipistrelle de Kuhl</c:v>
                </c:pt>
                <c:pt idx="11">
                  <c:v>Pipistrelle de Nathusius</c:v>
                </c:pt>
                <c:pt idx="12">
                  <c:v>Pipistrelle commune</c:v>
                </c:pt>
                <c:pt idx="13">
                  <c:v>Oreillard gris</c:v>
                </c:pt>
                <c:pt idx="14">
                  <c:v>Oreillard roux</c:v>
                </c:pt>
                <c:pt idx="15">
                  <c:v>Grand Rhinolophe</c:v>
                </c:pt>
                <c:pt idx="16">
                  <c:v>Petit Rhinolophe</c:v>
                </c:pt>
              </c:strCache>
            </c:strRef>
          </c:cat>
          <c:val>
            <c:numRef>
              <c:f>Ref!$B$13:$R$13</c:f>
              <c:numCache>
                <c:formatCode>0</c:formatCode>
                <c:ptCount val="17"/>
                <c:pt idx="0">
                  <c:v>57</c:v>
                </c:pt>
                <c:pt idx="1">
                  <c:v>57</c:v>
                </c:pt>
                <c:pt idx="2">
                  <c:v>57</c:v>
                </c:pt>
                <c:pt idx="3">
                  <c:v>57</c:v>
                </c:pt>
                <c:pt idx="4">
                  <c:v>57</c:v>
                </c:pt>
                <c:pt idx="5">
                  <c:v>57</c:v>
                </c:pt>
                <c:pt idx="6">
                  <c:v>57</c:v>
                </c:pt>
                <c:pt idx="7">
                  <c:v>57</c:v>
                </c:pt>
                <c:pt idx="8">
                  <c:v>57</c:v>
                </c:pt>
                <c:pt idx="9">
                  <c:v>57</c:v>
                </c:pt>
                <c:pt idx="10">
                  <c:v>57</c:v>
                </c:pt>
                <c:pt idx="11">
                  <c:v>57</c:v>
                </c:pt>
                <c:pt idx="12">
                  <c:v>57</c:v>
                </c:pt>
                <c:pt idx="13">
                  <c:v>57</c:v>
                </c:pt>
                <c:pt idx="14">
                  <c:v>57</c:v>
                </c:pt>
                <c:pt idx="15">
                  <c:v>57</c:v>
                </c:pt>
                <c:pt idx="16">
                  <c:v>57</c:v>
                </c:pt>
              </c:numCache>
            </c:numRef>
          </c:val>
          <c:extLst>
            <c:ext xmlns:c16="http://schemas.microsoft.com/office/drawing/2014/chart" uri="{C3380CC4-5D6E-409C-BE32-E72D297353CC}">
              <c16:uniqueId val="{00000003-44B5-4EE3-9E5B-3CB3473702E0}"/>
            </c:ext>
          </c:extLst>
        </c:ser>
        <c:ser>
          <c:idx val="1"/>
          <c:order val="4"/>
          <c:tx>
            <c:strRef>
              <c:f>Ref!$A$12</c:f>
              <c:strCache>
                <c:ptCount val="1"/>
                <c:pt idx="0">
                  <c:v>activité faible</c:v>
                </c:pt>
              </c:strCache>
            </c:strRef>
          </c:tx>
          <c:spPr>
            <a:gradFill rotWithShape="0">
              <a:gsLst>
                <a:gs pos="0">
                  <a:srgbClr val="FFFFFF"/>
                </a:gs>
                <a:gs pos="50000">
                  <a:srgbClr val="FFFF99"/>
                </a:gs>
              </a:gsLst>
              <a:path path="circle">
                <a:fillToRect l="50000" t="50000" r="50000" b="50000"/>
              </a:path>
            </a:gradFill>
            <a:ln w="3175">
              <a:solidFill>
                <a:srgbClr val="8D8477">
                  <a:alpha val="50000"/>
                </a:srgbClr>
              </a:solidFill>
              <a:prstDash val="solid"/>
            </a:ln>
          </c:spPr>
          <c:cat>
            <c:strRef>
              <c:f>Ref!$B$10:$R$10</c:f>
              <c:strCache>
                <c:ptCount val="17"/>
                <c:pt idx="0">
                  <c:v>Barbastelle d'Europe</c:v>
                </c:pt>
                <c:pt idx="1">
                  <c:v>Sérotine commune</c:v>
                </c:pt>
                <c:pt idx="2">
                  <c:v>Murin d'Alcathoe</c:v>
                </c:pt>
                <c:pt idx="3">
                  <c:v>Murin de Daubenton</c:v>
                </c:pt>
                <c:pt idx="4">
                  <c:v>Murin à oreillles échancrées</c:v>
                </c:pt>
                <c:pt idx="5">
                  <c:v>Grand Murin</c:v>
                </c:pt>
                <c:pt idx="6">
                  <c:v>Murin à moustaches</c:v>
                </c:pt>
                <c:pt idx="7">
                  <c:v>Murin de Natterer</c:v>
                </c:pt>
                <c:pt idx="8">
                  <c:v>Noctule de Leisler</c:v>
                </c:pt>
                <c:pt idx="9">
                  <c:v>Noctule commune</c:v>
                </c:pt>
                <c:pt idx="10">
                  <c:v>Pipistrelle de Kuhl</c:v>
                </c:pt>
                <c:pt idx="11">
                  <c:v>Pipistrelle de Nathusius</c:v>
                </c:pt>
                <c:pt idx="12">
                  <c:v>Pipistrelle commune</c:v>
                </c:pt>
                <c:pt idx="13">
                  <c:v>Oreillard gris</c:v>
                </c:pt>
                <c:pt idx="14">
                  <c:v>Oreillard roux</c:v>
                </c:pt>
                <c:pt idx="15">
                  <c:v>Grand Rhinolophe</c:v>
                </c:pt>
                <c:pt idx="16">
                  <c:v>Petit Rhinolophe</c:v>
                </c:pt>
              </c:strCache>
            </c:strRef>
          </c:cat>
          <c:val>
            <c:numRef>
              <c:f>Ref!$B$12:$R$12</c:f>
              <c:numCache>
                <c:formatCode>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extLst>
            <c:ext xmlns:c16="http://schemas.microsoft.com/office/drawing/2014/chart" uri="{C3380CC4-5D6E-409C-BE32-E72D297353CC}">
              <c16:uniqueId val="{00000004-44B5-4EE3-9E5B-3CB3473702E0}"/>
            </c:ext>
          </c:extLst>
        </c:ser>
        <c:ser>
          <c:idx val="0"/>
          <c:order val="5"/>
          <c:tx>
            <c:strRef>
              <c:f>Ref!$A$11</c:f>
              <c:strCache>
                <c:ptCount val="1"/>
                <c:pt idx="0">
                  <c:v>0</c:v>
                </c:pt>
              </c:strCache>
            </c:strRef>
          </c:tx>
          <c:spPr>
            <a:solidFill>
              <a:srgbClr val="9999FF"/>
            </a:solidFill>
            <a:ln w="12700">
              <a:solidFill>
                <a:srgbClr val="000000"/>
              </a:solidFill>
              <a:prstDash val="solid"/>
            </a:ln>
          </c:spPr>
          <c:cat>
            <c:strRef>
              <c:f>Ref!$B$10:$R$10</c:f>
              <c:strCache>
                <c:ptCount val="17"/>
                <c:pt idx="0">
                  <c:v>Barbastelle d'Europe</c:v>
                </c:pt>
                <c:pt idx="1">
                  <c:v>Sérotine commune</c:v>
                </c:pt>
                <c:pt idx="2">
                  <c:v>Murin d'Alcathoe</c:v>
                </c:pt>
                <c:pt idx="3">
                  <c:v>Murin de Daubenton</c:v>
                </c:pt>
                <c:pt idx="4">
                  <c:v>Murin à oreillles échancrées</c:v>
                </c:pt>
                <c:pt idx="5">
                  <c:v>Grand Murin</c:v>
                </c:pt>
                <c:pt idx="6">
                  <c:v>Murin à moustaches</c:v>
                </c:pt>
                <c:pt idx="7">
                  <c:v>Murin de Natterer</c:v>
                </c:pt>
                <c:pt idx="8">
                  <c:v>Noctule de Leisler</c:v>
                </c:pt>
                <c:pt idx="9">
                  <c:v>Noctule commune</c:v>
                </c:pt>
                <c:pt idx="10">
                  <c:v>Pipistrelle de Kuhl</c:v>
                </c:pt>
                <c:pt idx="11">
                  <c:v>Pipistrelle de Nathusius</c:v>
                </c:pt>
                <c:pt idx="12">
                  <c:v>Pipistrelle commune</c:v>
                </c:pt>
                <c:pt idx="13">
                  <c:v>Oreillard gris</c:v>
                </c:pt>
                <c:pt idx="14">
                  <c:v>Oreillard roux</c:v>
                </c:pt>
                <c:pt idx="15">
                  <c:v>Grand Rhinolophe</c:v>
                </c:pt>
                <c:pt idx="16">
                  <c:v>Petit Rhinolophe</c:v>
                </c:pt>
              </c:strCache>
            </c:strRef>
          </c:cat>
          <c:val>
            <c:numRef>
              <c:f>Ref!$B$11:$R$11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44B5-4EE3-9E5B-3CB3473702E0}"/>
            </c:ext>
          </c:extLst>
        </c:ser>
        <c:ser>
          <c:idx val="6"/>
          <c:order val="6"/>
          <c:tx>
            <c:strRef>
              <c:f>ActiChiroBzh!$C$5</c:f>
              <c:strCache>
                <c:ptCount val="1"/>
                <c:pt idx="0">
                  <c:v>Babaorum (22)</c:v>
                </c:pt>
              </c:strCache>
            </c:strRef>
          </c:tx>
          <c:spPr>
            <a:noFill/>
            <a:ln w="31750">
              <a:solidFill>
                <a:srgbClr val="4472C4">
                  <a:lumMod val="50000"/>
                </a:srgbClr>
              </a:solidFill>
            </a:ln>
          </c:spPr>
          <c:val>
            <c:numRef>
              <c:f>ActiChiroBzh!$C$10:$S$10</c:f>
              <c:numCache>
                <c:formatCode>0</c:formatCode>
                <c:ptCount val="17"/>
                <c:pt idx="0">
                  <c:v>41</c:v>
                </c:pt>
                <c:pt idx="1">
                  <c:v>67</c:v>
                </c:pt>
                <c:pt idx="2">
                  <c:v>95</c:v>
                </c:pt>
                <c:pt idx="3">
                  <c:v>67</c:v>
                </c:pt>
                <c:pt idx="4">
                  <c:v>67</c:v>
                </c:pt>
                <c:pt idx="5">
                  <c:v>99</c:v>
                </c:pt>
                <c:pt idx="6">
                  <c:v>67</c:v>
                </c:pt>
                <c:pt idx="7">
                  <c:v>67</c:v>
                </c:pt>
                <c:pt idx="8">
                  <c:v>67</c:v>
                </c:pt>
                <c:pt idx="9">
                  <c:v>67</c:v>
                </c:pt>
                <c:pt idx="10">
                  <c:v>41</c:v>
                </c:pt>
                <c:pt idx="11">
                  <c:v>41</c:v>
                </c:pt>
                <c:pt idx="12">
                  <c:v>13</c:v>
                </c:pt>
                <c:pt idx="13">
                  <c:v>67</c:v>
                </c:pt>
                <c:pt idx="14">
                  <c:v>84</c:v>
                </c:pt>
                <c:pt idx="15">
                  <c:v>67</c:v>
                </c:pt>
                <c:pt idx="16">
                  <c:v>84</c:v>
                </c:pt>
              </c:numCache>
            </c:numRef>
          </c:val>
          <c:extLst>
            <c:ext xmlns:c16="http://schemas.microsoft.com/office/drawing/2014/chart" uri="{C3380CC4-5D6E-409C-BE32-E72D297353CC}">
              <c16:uniqueId val="{00000005-6B61-467C-8046-BF3FCAF90A19}"/>
            </c:ext>
          </c:extLst>
        </c:ser>
        <c:dLbls>
          <c:showLegendKey val="0"/>
          <c:showVal val="0"/>
          <c:showCatName val="0"/>
          <c:showSerName val="0"/>
          <c:showPercent val="0"/>
          <c:showBubbleSize val="0"/>
        </c:dLbls>
        <c:axId val="1099673912"/>
        <c:axId val="1"/>
      </c:radarChart>
      <c:catAx>
        <c:axId val="1099673912"/>
        <c:scaling>
          <c:orientation val="minMax"/>
        </c:scaling>
        <c:delete val="0"/>
        <c:axPos val="b"/>
        <c:majorGridlines>
          <c:spPr>
            <a:ln w="3175">
              <a:solidFill>
                <a:srgbClr val="666699"/>
              </a:solidFill>
              <a:prstDash val="solid"/>
            </a:ln>
          </c:spPr>
        </c:majorGridlines>
        <c:numFmt formatCode="General" sourceLinked="1"/>
        <c:majorTickMark val="out"/>
        <c:minorTickMark val="none"/>
        <c:tickLblPos val="nextTo"/>
        <c:txPr>
          <a:bodyPr rot="0" vert="horz"/>
          <a:lstStyle/>
          <a:p>
            <a:pPr>
              <a:defRPr sz="1075" b="1" i="0" u="none" strike="noStrike" baseline="0">
                <a:solidFill>
                  <a:srgbClr val="000000"/>
                </a:solidFill>
                <a:latin typeface="Calibri"/>
                <a:ea typeface="Calibri"/>
                <a:cs typeface="Calibri"/>
              </a:defRPr>
            </a:pPr>
            <a:endParaRPr lang="fr-FR"/>
          </a:p>
        </c:txPr>
        <c:crossAx val="1"/>
        <c:crosses val="autoZero"/>
        <c:auto val="0"/>
        <c:lblAlgn val="ctr"/>
        <c:lblOffset val="100"/>
        <c:noMultiLvlLbl val="0"/>
      </c:catAx>
      <c:valAx>
        <c:axId val="1"/>
        <c:scaling>
          <c:orientation val="minMax"/>
        </c:scaling>
        <c:delete val="0"/>
        <c:axPos val="l"/>
        <c:majorGridlines>
          <c:spPr>
            <a:ln w="3175">
              <a:solidFill>
                <a:srgbClr val="333333"/>
              </a:solidFill>
              <a:prstDash val="solid"/>
            </a:ln>
          </c:spPr>
        </c:majorGridlines>
        <c:numFmt formatCode="0" sourceLinked="1"/>
        <c:majorTickMark val="cross"/>
        <c:minorTickMark val="none"/>
        <c:tickLblPos val="none"/>
        <c:spPr>
          <a:ln w="3175">
            <a:solidFill>
              <a:srgbClr val="8D8477">
                <a:alpha val="50000"/>
              </a:srgbClr>
            </a:solidFill>
            <a:prstDash val="solid"/>
          </a:ln>
        </c:spPr>
        <c:crossAx val="1099673912"/>
        <c:crosses val="autoZero"/>
        <c:crossBetween val="between"/>
      </c:valAx>
      <c:spPr>
        <a:noFill/>
        <a:ln w="25400">
          <a:noFill/>
        </a:ln>
      </c:spPr>
    </c:plotArea>
    <c:legend>
      <c:legendPos val="l"/>
      <c:legendEntry>
        <c:idx val="5"/>
        <c:delete val="1"/>
      </c:legendEntry>
      <c:layout>
        <c:manualLayout>
          <c:xMode val="edge"/>
          <c:yMode val="edge"/>
          <c:x val="1.6525656712839721E-2"/>
          <c:y val="0.30405189184993281"/>
          <c:w val="0.12714344806371022"/>
          <c:h val="0.36861250067236834"/>
        </c:manualLayout>
      </c:layout>
      <c:overlay val="0"/>
      <c:spPr>
        <a:solidFill>
          <a:srgbClr val="FFFFFF"/>
        </a:solidFill>
        <a:ln w="25400">
          <a:noFill/>
        </a:ln>
      </c:spPr>
      <c:txPr>
        <a:bodyPr/>
        <a:lstStyle/>
        <a:p>
          <a:pPr>
            <a:defRPr sz="10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hyperlink" Target="https://docs.google.com/presentation/d/18dFdT9mvQUPzJm99QMuv4s5pzzjR7m8bNQUYzr1IFYg/edit#slide=id.p" TargetMode="External"/><Relationship Id="rId2" Type="http://schemas.openxmlformats.org/officeDocument/2006/relationships/hyperlink" Target="https://docs.google.com/presentation/d/1Wxk-XVmiGazUPIkSQtmqAKaU2hzlX-V3OhsJIHEORlM/edit#slide=id.p" TargetMode="External"/><Relationship Id="rId1" Type="http://schemas.openxmlformats.org/officeDocument/2006/relationships/hyperlink" Target="https://docs.google.com/presentation/d/1Wxk-XVmiGazUPIkSQtmqAKaU2hzlX-V3OhsJIHEORlM/edit#slide=id.g5679240728_0_41" TargetMode="External"/></Relationships>
</file>

<file path=xl/drawings/drawing1.xml><?xml version="1.0" encoding="utf-8"?>
<xdr:wsDr xmlns:xdr="http://schemas.openxmlformats.org/drawingml/2006/spreadsheetDrawing" xmlns:a="http://schemas.openxmlformats.org/drawingml/2006/main">
  <xdr:twoCellAnchor>
    <xdr:from>
      <xdr:col>0</xdr:col>
      <xdr:colOff>366636</xdr:colOff>
      <xdr:row>7</xdr:row>
      <xdr:rowOff>54552</xdr:rowOff>
    </xdr:from>
    <xdr:to>
      <xdr:col>12</xdr:col>
      <xdr:colOff>631031</xdr:colOff>
      <xdr:row>44</xdr:row>
      <xdr:rowOff>-1</xdr:rowOff>
    </xdr:to>
    <xdr:graphicFrame macro="">
      <xdr:nvGraphicFramePr>
        <xdr:cNvPr id="15367" name="Graphique 1">
          <a:extLst>
            <a:ext uri="{FF2B5EF4-FFF2-40B4-BE49-F238E27FC236}">
              <a16:creationId xmlns:a16="http://schemas.microsoft.com/office/drawing/2014/main" id="{A55CD7C3-3DA4-4B8D-90AB-9A8D7380B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511967</xdr:colOff>
      <xdr:row>4</xdr:row>
      <xdr:rowOff>75856</xdr:rowOff>
    </xdr:from>
    <xdr:to>
      <xdr:col>22</xdr:col>
      <xdr:colOff>95249</xdr:colOff>
      <xdr:row>43</xdr:row>
      <xdr:rowOff>166686</xdr:rowOff>
    </xdr:to>
    <xdr:grpSp>
      <xdr:nvGrpSpPr>
        <xdr:cNvPr id="9" name="Groupe 8">
          <a:extLst>
            <a:ext uri="{FF2B5EF4-FFF2-40B4-BE49-F238E27FC236}">
              <a16:creationId xmlns:a16="http://schemas.microsoft.com/office/drawing/2014/main" id="{CAAA79A2-DCBA-45D9-89C2-DFFF23969469}"/>
            </a:ext>
          </a:extLst>
        </xdr:cNvPr>
        <xdr:cNvGrpSpPr/>
      </xdr:nvGrpSpPr>
      <xdr:grpSpPr>
        <a:xfrm>
          <a:off x="11263311" y="611637"/>
          <a:ext cx="6012657" cy="6413049"/>
          <a:chOff x="11263311" y="611637"/>
          <a:chExt cx="6012657" cy="6413049"/>
        </a:xfrm>
      </xdr:grpSpPr>
      <xdr:pic>
        <xdr:nvPicPr>
          <xdr:cNvPr id="8" name="Image 7">
            <a:extLst>
              <a:ext uri="{FF2B5EF4-FFF2-40B4-BE49-F238E27FC236}">
                <a16:creationId xmlns:a16="http://schemas.microsoft.com/office/drawing/2014/main" id="{9F733BCD-7B99-4CD1-9B0A-3AEC3E12472C}"/>
              </a:ext>
            </a:extLst>
          </xdr:cNvPr>
          <xdr:cNvPicPr>
            <a:picLocks noChangeAspect="1"/>
          </xdr:cNvPicPr>
        </xdr:nvPicPr>
        <xdr:blipFill>
          <a:blip xmlns:r="http://schemas.openxmlformats.org/officeDocument/2006/relationships" r:embed="rId2"/>
          <a:stretch>
            <a:fillRect/>
          </a:stretch>
        </xdr:blipFill>
        <xdr:spPr>
          <a:xfrm>
            <a:off x="11263311" y="611637"/>
            <a:ext cx="6012657" cy="6413049"/>
          </a:xfrm>
          <a:prstGeom prst="rect">
            <a:avLst/>
          </a:prstGeom>
        </xdr:spPr>
      </xdr:pic>
      <xdr:sp macro="" textlink="">
        <xdr:nvSpPr>
          <xdr:cNvPr id="10" name="ZoneTexte 9">
            <a:extLst>
              <a:ext uri="{FF2B5EF4-FFF2-40B4-BE49-F238E27FC236}">
                <a16:creationId xmlns:a16="http://schemas.microsoft.com/office/drawing/2014/main" id="{99498647-E42B-44B4-873A-1384603D865B}"/>
              </a:ext>
            </a:extLst>
          </xdr:cNvPr>
          <xdr:cNvSpPr txBox="1"/>
        </xdr:nvSpPr>
        <xdr:spPr>
          <a:xfrm>
            <a:off x="13192124" y="3278637"/>
            <a:ext cx="1514476"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1" i="1" u="sng">
                <a:solidFill>
                  <a:srgbClr val="FAF9E2"/>
                </a:solidFill>
                <a:effectLst>
                  <a:outerShdw blurRad="50800" dist="38100" dir="2700000" algn="tl" rotWithShape="0">
                    <a:prstClr val="black">
                      <a:alpha val="40000"/>
                    </a:prstClr>
                  </a:outerShdw>
                </a:effectLst>
              </a:rPr>
              <a:t>étiquettes</a:t>
            </a:r>
            <a:r>
              <a:rPr lang="fr-FR" sz="800" b="1" i="1">
                <a:solidFill>
                  <a:srgbClr val="FAF9E2"/>
                </a:solidFill>
                <a:effectLst>
                  <a:outerShdw blurRad="50800" dist="38100" dir="2700000" algn="tl" rotWithShape="0">
                    <a:prstClr val="black">
                      <a:alpha val="40000"/>
                    </a:prstClr>
                  </a:outerShdw>
                </a:effectLst>
              </a:rPr>
              <a:t> :</a:t>
            </a:r>
          </a:p>
          <a:p>
            <a:r>
              <a:rPr lang="fr-FR" sz="800" b="1" i="1">
                <a:solidFill>
                  <a:srgbClr val="FAF9E2"/>
                </a:solidFill>
                <a:effectLst>
                  <a:outerShdw blurRad="50800" dist="38100" dir="2700000" algn="tl" rotWithShape="0">
                    <a:prstClr val="black">
                      <a:alpha val="40000"/>
                    </a:prstClr>
                  </a:outerShdw>
                </a:effectLst>
              </a:rPr>
              <a:t>valeur d'occurence</a:t>
            </a:r>
            <a:r>
              <a:rPr lang="fr-FR" sz="800" b="1" i="1" baseline="0">
                <a:solidFill>
                  <a:srgbClr val="FAF9E2"/>
                </a:solidFill>
                <a:effectLst>
                  <a:outerShdw blurRad="50800" dist="38100" dir="2700000" algn="tl" rotWithShape="0">
                    <a:prstClr val="black">
                      <a:alpha val="40000"/>
                    </a:prstClr>
                  </a:outerShdw>
                </a:effectLst>
              </a:rPr>
              <a:t> moyenne (en %) entre validations et identifications auto avec p&gt;0,9</a:t>
            </a:r>
            <a:endParaRPr lang="fr-FR" sz="800" b="1" i="1">
              <a:solidFill>
                <a:srgbClr val="FAF9E2"/>
              </a:solidFill>
              <a:effectLst>
                <a:outerShdw blurRad="50800" dist="38100" dir="2700000" algn="tl" rotWithShape="0">
                  <a:prstClr val="black">
                    <a:alpha val="40000"/>
                  </a:prstClr>
                </a:outerShdw>
              </a:effectLst>
            </a:endParaRP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0.01081</cdr:x>
      <cdr:y>0.72854</cdr:y>
    </cdr:from>
    <cdr:to>
      <cdr:x>0.2184</cdr:x>
      <cdr:y>0.88174</cdr:y>
    </cdr:to>
    <cdr:pic>
      <cdr:nvPicPr>
        <cdr:cNvPr id="2" name="Image 1">
          <a:extLst xmlns:a="http://schemas.openxmlformats.org/drawingml/2006/main">
            <a:ext uri="{FF2B5EF4-FFF2-40B4-BE49-F238E27FC236}">
              <a16:creationId xmlns:a16="http://schemas.microsoft.com/office/drawing/2014/main" id="{7CFD9180-06F0-49AB-9DAA-80E41F9CADA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11589" y="4722395"/>
          <a:ext cx="2143403" cy="993039"/>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9526</xdr:colOff>
      <xdr:row>0</xdr:row>
      <xdr:rowOff>9525</xdr:rowOff>
    </xdr:from>
    <xdr:to>
      <xdr:col>3</xdr:col>
      <xdr:colOff>714376</xdr:colOff>
      <xdr:row>32</xdr:row>
      <xdr:rowOff>9525</xdr:rowOff>
    </xdr:to>
    <xdr:sp macro="" textlink="">
      <xdr:nvSpPr>
        <xdr:cNvPr id="2" name="ZoneTexte 1">
          <a:extLst>
            <a:ext uri="{FF2B5EF4-FFF2-40B4-BE49-F238E27FC236}">
              <a16:creationId xmlns:a16="http://schemas.microsoft.com/office/drawing/2014/main" id="{27A4EA36-DD45-4283-89AC-942FF8116347}"/>
            </a:ext>
          </a:extLst>
        </xdr:cNvPr>
        <xdr:cNvSpPr txBox="1"/>
      </xdr:nvSpPr>
      <xdr:spPr>
        <a:xfrm>
          <a:off x="9526" y="9525"/>
          <a:ext cx="2990850" cy="518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CONSTRUCTION</a:t>
          </a:r>
          <a:endParaRPr lang="fr-FR" sz="1100">
            <a:solidFill>
              <a:schemeClr val="dk1"/>
            </a:solidFill>
            <a:effectLst/>
            <a:latin typeface="+mn-lt"/>
            <a:ea typeface="+mn-ea"/>
            <a:cs typeface="+mn-cs"/>
          </a:endParaRPr>
        </a:p>
        <a:p>
          <a:pPr algn="just">
            <a:spcBef>
              <a:spcPts val="600"/>
            </a:spcBef>
          </a:pPr>
          <a:r>
            <a:rPr lang="fr-FR" sz="1100">
              <a:solidFill>
                <a:schemeClr val="dk1"/>
              </a:solidFill>
              <a:effectLst/>
              <a:latin typeface="+mn-lt"/>
              <a:ea typeface="+mn-ea"/>
              <a:cs typeface="+mn-cs"/>
            </a:rPr>
            <a:t>Le référentiel d’activité des chauves-souris bretonnes, dans cette 3</a:t>
          </a:r>
          <a:r>
            <a:rPr lang="fr-FR" sz="1100" baseline="30000">
              <a:solidFill>
                <a:schemeClr val="dk1"/>
              </a:solidFill>
              <a:effectLst/>
              <a:latin typeface="+mn-lt"/>
              <a:ea typeface="+mn-ea"/>
              <a:cs typeface="+mn-cs"/>
            </a:rPr>
            <a:t>ème</a:t>
          </a:r>
          <a:r>
            <a:rPr lang="fr-FR" sz="1100">
              <a:solidFill>
                <a:schemeClr val="dk1"/>
              </a:solidFill>
              <a:effectLst/>
              <a:latin typeface="+mn-lt"/>
              <a:ea typeface="+mn-ea"/>
              <a:cs typeface="+mn-cs"/>
            </a:rPr>
            <a:t> version, a été déterminé à partir de </a:t>
          </a:r>
          <a:r>
            <a:rPr lang="fr-FR" sz="1100" u="sng">
              <a:solidFill>
                <a:schemeClr val="dk1"/>
              </a:solidFill>
              <a:effectLst/>
              <a:latin typeface="+mn-lt"/>
              <a:ea typeface="+mn-ea"/>
              <a:cs typeface="+mn-cs"/>
            </a:rPr>
            <a:t>2994 nuits d'enregistrements collectées depuis 1014 sites, entre 2013 et 2020</a:t>
          </a:r>
          <a:r>
            <a:rPr lang="fr-FR" sz="1100">
              <a:solidFill>
                <a:schemeClr val="dk1"/>
              </a:solidFill>
              <a:effectLst/>
              <a:latin typeface="+mn-lt"/>
              <a:ea typeface="+mn-ea"/>
              <a:cs typeface="+mn-cs"/>
            </a:rPr>
            <a:t>, par le Groupe Mammalogique Breton et le MNHN dans le cadre du protocole Vigie-Chiro Point fixe .</a:t>
          </a:r>
        </a:p>
        <a:p>
          <a:pPr algn="just">
            <a:spcBef>
              <a:spcPts val="600"/>
            </a:spcBef>
          </a:pPr>
          <a:r>
            <a:rPr lang="fr-FR" sz="1100">
              <a:solidFill>
                <a:schemeClr val="dk1"/>
              </a:solidFill>
              <a:effectLst/>
              <a:latin typeface="+mn-lt"/>
              <a:ea typeface="+mn-ea"/>
              <a:cs typeface="+mn-cs"/>
            </a:rPr>
            <a:t>Il se base sur un </a:t>
          </a:r>
          <a:r>
            <a:rPr lang="fr-FR" sz="1100" b="1">
              <a:solidFill>
                <a:schemeClr val="dk1"/>
              </a:solidFill>
              <a:effectLst/>
              <a:latin typeface="+mn-lt"/>
              <a:ea typeface="+mn-ea"/>
              <a:cs typeface="+mn-cs"/>
            </a:rPr>
            <a:t>dénombrement des contacts par nuit pour 17 espèces bretonnes de chauves-souris</a:t>
          </a:r>
          <a:r>
            <a:rPr lang="fr-FR" sz="1100">
              <a:solidFill>
                <a:schemeClr val="dk1"/>
              </a:solidFill>
              <a:effectLst/>
              <a:latin typeface="+mn-lt"/>
              <a:ea typeface="+mn-ea"/>
              <a:cs typeface="+mn-cs"/>
            </a:rPr>
            <a:t>, à l’exclusion de 5 espèces trop rares ou anecdotiques dans le jeu de données pour en tirer des conclusions suffisamment robustes.</a:t>
          </a:r>
        </a:p>
        <a:p>
          <a:pPr algn="just">
            <a:spcBef>
              <a:spcPts val="600"/>
            </a:spcBef>
          </a:pPr>
          <a:r>
            <a:rPr lang="fr-FR" sz="1100">
              <a:solidFill>
                <a:schemeClr val="dk1"/>
              </a:solidFill>
              <a:effectLst/>
              <a:latin typeface="+mn-lt"/>
              <a:ea typeface="+mn-ea"/>
              <a:cs typeface="+mn-cs"/>
            </a:rPr>
            <a:t>Cet outil a pour but de pouvoir </a:t>
          </a:r>
          <a:r>
            <a:rPr lang="fr-FR" sz="1100" b="1">
              <a:solidFill>
                <a:schemeClr val="dk1"/>
              </a:solidFill>
              <a:effectLst/>
              <a:latin typeface="+mn-lt"/>
              <a:ea typeface="+mn-ea"/>
              <a:cs typeface="+mn-cs"/>
            </a:rPr>
            <a:t>quantifier et qualifier l’activité des chauves-souris mesurée par des enregistrements acoustiques passifs en Bretagne et en la Loire-Atlantique</a:t>
          </a:r>
          <a:r>
            <a:rPr lang="fr-FR" sz="1100">
              <a:solidFill>
                <a:schemeClr val="dk1"/>
              </a:solidFill>
              <a:effectLst/>
              <a:latin typeface="+mn-lt"/>
              <a:ea typeface="+mn-ea"/>
              <a:cs typeface="+mn-cs"/>
            </a:rPr>
            <a:t>. Il repose sur une analyse fine des différents biais qui peuvent affecter cette mesure, une réduction du jeu de donnée à un espace au sein duquel ces biais sont réduits ou éliminés, et à un découpage par la méthode des quantiles de ce jeu de nuits de référence en 5 classes d’activité : faible, modérée, assez forte, forte, très forte.</a:t>
          </a:r>
        </a:p>
        <a:p>
          <a:pPr algn="just">
            <a:spcBef>
              <a:spcPts val="600"/>
            </a:spcBef>
          </a:pPr>
          <a:r>
            <a:rPr lang="fr-FR" sz="1100">
              <a:solidFill>
                <a:schemeClr val="dk1"/>
              </a:solidFill>
              <a:effectLst/>
              <a:latin typeface="+mn-lt"/>
              <a:ea typeface="+mn-ea"/>
              <a:cs typeface="+mn-cs"/>
            </a:rPr>
            <a:t>Le référentiel d’activité breton permet ainsi de connaître les niveaux d’activité d’un site, de manière absolue, sans avoir à recourir à des comparaisons avec d’autres enregistrements.</a:t>
          </a:r>
        </a:p>
      </xdr:txBody>
    </xdr:sp>
    <xdr:clientData/>
  </xdr:twoCellAnchor>
  <xdr:twoCellAnchor>
    <xdr:from>
      <xdr:col>4</xdr:col>
      <xdr:colOff>9524</xdr:colOff>
      <xdr:row>0</xdr:row>
      <xdr:rowOff>9525</xdr:rowOff>
    </xdr:from>
    <xdr:to>
      <xdr:col>12</xdr:col>
      <xdr:colOff>190500</xdr:colOff>
      <xdr:row>32</xdr:row>
      <xdr:rowOff>9525</xdr:rowOff>
    </xdr:to>
    <xdr:sp macro="" textlink="">
      <xdr:nvSpPr>
        <xdr:cNvPr id="3" name="ZoneTexte 2">
          <a:extLst>
            <a:ext uri="{FF2B5EF4-FFF2-40B4-BE49-F238E27FC236}">
              <a16:creationId xmlns:a16="http://schemas.microsoft.com/office/drawing/2014/main" id="{5DD1DA23-238A-4856-9E55-EE17EA1E4FCD}"/>
            </a:ext>
          </a:extLst>
        </xdr:cNvPr>
        <xdr:cNvSpPr txBox="1"/>
      </xdr:nvSpPr>
      <xdr:spPr>
        <a:xfrm>
          <a:off x="3057524" y="9525"/>
          <a:ext cx="6276976" cy="518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APPLICATION</a:t>
          </a:r>
          <a:endParaRPr lang="fr-FR" sz="1100">
            <a:solidFill>
              <a:schemeClr val="dk1"/>
            </a:solidFill>
            <a:effectLst/>
            <a:latin typeface="+mn-lt"/>
            <a:ea typeface="+mn-ea"/>
            <a:cs typeface="+mn-cs"/>
          </a:endParaRPr>
        </a:p>
        <a:p>
          <a:pPr algn="just">
            <a:spcBef>
              <a:spcPts val="900"/>
            </a:spcBef>
          </a:pPr>
          <a:r>
            <a:rPr lang="fr-FR" sz="1100" b="1">
              <a:solidFill>
                <a:schemeClr val="dk1"/>
              </a:solidFill>
              <a:effectLst/>
              <a:latin typeface="+mn-lt"/>
              <a:ea typeface="+mn-ea"/>
              <a:cs typeface="+mn-cs"/>
            </a:rPr>
            <a:t>Saisonnalité</a:t>
          </a:r>
          <a:endParaRPr lang="fr-FR" sz="1100">
            <a:solidFill>
              <a:schemeClr val="dk1"/>
            </a:solidFill>
            <a:effectLst/>
            <a:latin typeface="+mn-lt"/>
            <a:ea typeface="+mn-ea"/>
            <a:cs typeface="+mn-cs"/>
          </a:endParaRPr>
        </a:p>
        <a:p>
          <a:pPr algn="just"/>
          <a:r>
            <a:rPr lang="fr-FR" sz="1100">
              <a:solidFill>
                <a:schemeClr val="dk1"/>
              </a:solidFill>
              <a:effectLst/>
              <a:latin typeface="+mn-lt"/>
              <a:ea typeface="+mn-ea"/>
              <a:cs typeface="+mn-cs"/>
            </a:rPr>
            <a:t>Un découpage par période, pour ajuster le référentiel à une variation saisonnière de l’activité, a été réalisé selon les cycles biologiques des chauves-souris :</a:t>
          </a:r>
        </a:p>
        <a:p>
          <a:pPr algn="just">
            <a:spcBef>
              <a:spcPts val="200"/>
            </a:spcBef>
          </a:pPr>
          <a:r>
            <a:rPr lang="fr-FR" sz="1100">
              <a:solidFill>
                <a:schemeClr val="dk1"/>
              </a:solidFill>
              <a:effectLst/>
              <a:latin typeface="+mn-lt"/>
              <a:ea typeface="+mn-ea"/>
              <a:cs typeface="+mn-cs"/>
            </a:rPr>
            <a:t>01/04-15/06 : gestation</a:t>
          </a:r>
        </a:p>
        <a:p>
          <a:pPr algn="just">
            <a:spcBef>
              <a:spcPts val="200"/>
            </a:spcBef>
          </a:pPr>
          <a:r>
            <a:rPr lang="fr-FR" sz="1100">
              <a:solidFill>
                <a:schemeClr val="dk1"/>
              </a:solidFill>
              <a:effectLst/>
              <a:latin typeface="+mn-lt"/>
              <a:ea typeface="+mn-ea"/>
              <a:cs typeface="+mn-cs"/>
            </a:rPr>
            <a:t>16/06-31/08 : mise-bas et élevage des jeunes</a:t>
          </a:r>
        </a:p>
        <a:p>
          <a:pPr algn="just">
            <a:spcBef>
              <a:spcPts val="200"/>
            </a:spcBef>
          </a:pPr>
          <a:r>
            <a:rPr lang="fr-FR" sz="1100">
              <a:solidFill>
                <a:schemeClr val="dk1"/>
              </a:solidFill>
              <a:effectLst/>
              <a:latin typeface="+mn-lt"/>
              <a:ea typeface="+mn-ea"/>
              <a:cs typeface="+mn-cs"/>
            </a:rPr>
            <a:t>01/09-15/11 : émancipation des jeunes, migration, accouplements</a:t>
          </a:r>
        </a:p>
        <a:p>
          <a:pPr algn="just">
            <a:spcBef>
              <a:spcPts val="900"/>
            </a:spcBef>
          </a:pPr>
          <a:r>
            <a:rPr lang="fr-FR" sz="1100" b="1">
              <a:solidFill>
                <a:schemeClr val="dk1"/>
              </a:solidFill>
              <a:effectLst/>
              <a:latin typeface="+mn-lt"/>
              <a:ea typeface="+mn-ea"/>
              <a:cs typeface="+mn-cs"/>
            </a:rPr>
            <a:t>Ce référentiel d'activité chiroptérologique est applicable pour des enregistrements réalisés </a:t>
          </a:r>
          <a:r>
            <a:rPr lang="fr-FR" sz="1100">
              <a:solidFill>
                <a:schemeClr val="dk1"/>
              </a:solidFill>
              <a:effectLst/>
              <a:latin typeface="+mn-lt"/>
              <a:ea typeface="+mn-ea"/>
              <a:cs typeface="+mn-cs"/>
            </a:rPr>
            <a:t>:</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durant des nuits complètes en Bretagne ou en Loire-Atlantique,</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entre le 1</a:t>
          </a:r>
          <a:r>
            <a:rPr lang="fr-FR" sz="1100" baseline="30000">
              <a:solidFill>
                <a:schemeClr val="dk1"/>
              </a:solidFill>
              <a:effectLst/>
              <a:latin typeface="+mn-lt"/>
              <a:ea typeface="+mn-ea"/>
              <a:cs typeface="+mn-cs"/>
            </a:rPr>
            <a:t>er</a:t>
          </a:r>
          <a:r>
            <a:rPr lang="fr-FR" sz="1100">
              <a:solidFill>
                <a:schemeClr val="dk1"/>
              </a:solidFill>
              <a:effectLst/>
              <a:latin typeface="+mn-lt"/>
              <a:ea typeface="+mn-ea"/>
              <a:cs typeface="+mn-cs"/>
            </a:rPr>
            <a:t> avril et le 15 novembre,</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à l’aide d'enregistreurs passifs d'ultrasons (SM2BAT, SM2 BAT+ , Audiomoth, Batlogger, SM3, SM4...),</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équipés de microphones placés </a:t>
          </a:r>
          <a:r>
            <a:rPr lang="fr-FR" sz="1100" u="sng">
              <a:solidFill>
                <a:schemeClr val="dk1"/>
              </a:solidFill>
              <a:effectLst/>
              <a:latin typeface="+mn-lt"/>
              <a:ea typeface="+mn-ea"/>
              <a:cs typeface="+mn-cs"/>
            </a:rPr>
            <a:t>à moins de 6 mètres de hauteur</a:t>
          </a:r>
          <a:r>
            <a:rPr lang="fr-FR" sz="1100">
              <a:solidFill>
                <a:schemeClr val="dk1"/>
              </a:solidFill>
              <a:effectLst/>
              <a:latin typeface="+mn-lt"/>
              <a:ea typeface="+mn-ea"/>
              <a:cs typeface="+mn-cs"/>
            </a:rPr>
            <a:t>, </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réglés selon </a:t>
          </a:r>
          <a:r>
            <a:rPr lang="fr-FR" sz="1100" u="sng">
              <a:solidFill>
                <a:sysClr val="windowText" lastClr="000000"/>
              </a:solidFill>
              <a:effectLst/>
              <a:latin typeface="+mn-lt"/>
              <a:ea typeface="+mn-ea"/>
              <a:cs typeface="+mn-cs"/>
            </a:rPr>
            <a:t>les recommandations du protocole Vigie-Chiro</a:t>
          </a:r>
          <a:r>
            <a:rPr lang="fr-FR" sz="1100">
              <a:solidFill>
                <a:sysClr val="windowText" lastClr="000000"/>
              </a:solidFill>
              <a:effectLst/>
              <a:latin typeface="+mn-lt"/>
              <a:ea typeface="+mn-ea"/>
              <a:cs typeface="+mn-cs"/>
            </a:rPr>
            <a:t>       </a:t>
          </a:r>
          <a:r>
            <a:rPr lang="fr-FR" sz="1100">
              <a:solidFill>
                <a:schemeClr val="dk1"/>
              </a:solidFill>
              <a:effectLst/>
              <a:latin typeface="+mn-lt"/>
              <a:ea typeface="+mn-ea"/>
              <a:cs typeface="+mn-cs"/>
            </a:rPr>
            <a:t>ou, pour les SM2BAT+ équipés de micros SMX-US : avec un gain de 36dB et un Trig de 4dB,</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avec une </a:t>
          </a:r>
          <a:r>
            <a:rPr lang="fr-FR" sz="1100" u="sng">
              <a:solidFill>
                <a:schemeClr val="dk1"/>
              </a:solidFill>
              <a:effectLst/>
              <a:latin typeface="+mn-lt"/>
              <a:ea typeface="+mn-ea"/>
              <a:cs typeface="+mn-cs"/>
            </a:rPr>
            <a:t>pluviométrie journalière (24H) cumulée inférieure à 9 mm</a:t>
          </a:r>
          <a:r>
            <a:rPr lang="fr-FR" sz="1100">
              <a:solidFill>
                <a:schemeClr val="dk1"/>
              </a:solidFill>
              <a:effectLst/>
              <a:latin typeface="+mn-lt"/>
              <a:ea typeface="+mn-ea"/>
              <a:cs typeface="+mn-cs"/>
            </a:rPr>
            <a:t> à la date de la fin de la nuit, </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avec une </a:t>
          </a:r>
          <a:r>
            <a:rPr lang="fr-FR" sz="1100" u="sng">
              <a:solidFill>
                <a:schemeClr val="dk1"/>
              </a:solidFill>
              <a:effectLst/>
              <a:latin typeface="+mn-lt"/>
              <a:ea typeface="+mn-ea"/>
              <a:cs typeface="+mn-cs"/>
            </a:rPr>
            <a:t>température minimale nocturne de plus de </a:t>
          </a:r>
          <a:r>
            <a:rPr lang="fr-FR" sz="1100" i="1" u="sng">
              <a:solidFill>
                <a:schemeClr val="dk1"/>
              </a:solidFill>
              <a:effectLst/>
              <a:latin typeface="+mn-lt"/>
              <a:ea typeface="+mn-ea"/>
              <a:cs typeface="+mn-cs"/>
            </a:rPr>
            <a:t>6</a:t>
          </a:r>
          <a:r>
            <a:rPr lang="fr-FR" sz="1100" u="sng">
              <a:solidFill>
                <a:schemeClr val="dk1"/>
              </a:solidFill>
              <a:effectLst/>
              <a:latin typeface="+mn-lt"/>
              <a:ea typeface="+mn-ea"/>
              <a:cs typeface="+mn-cs"/>
            </a:rPr>
            <a:t> °C</a:t>
          </a:r>
          <a:endParaRPr lang="fr-FR">
            <a:effectLst/>
          </a:endParaRPr>
        </a:p>
        <a:p>
          <a:pPr algn="just">
            <a:spcBef>
              <a:spcPts val="900"/>
            </a:spcBef>
          </a:pPr>
          <a:r>
            <a:rPr lang="fr-FR" sz="1100" b="1">
              <a:solidFill>
                <a:schemeClr val="dk1"/>
              </a:solidFill>
              <a:effectLst/>
              <a:latin typeface="+mn-lt"/>
              <a:ea typeface="+mn-ea"/>
              <a:cs typeface="+mn-cs"/>
            </a:rPr>
            <a:t>Identification des séquences et dénombrement des contacts</a:t>
          </a:r>
          <a:endParaRPr lang="fr-FR">
            <a:effectLst/>
          </a:endParaRPr>
        </a:p>
        <a:p>
          <a:pPr algn="just"/>
          <a:r>
            <a:rPr lang="fr-FR" sz="1100">
              <a:solidFill>
                <a:schemeClr val="dk1"/>
              </a:solidFill>
              <a:effectLst/>
              <a:latin typeface="+mn-lt"/>
              <a:ea typeface="+mn-ea"/>
              <a:cs typeface="+mn-cs"/>
            </a:rPr>
            <a:t>Pour utiliser l’outil, il faut reproduire la méthode utilisée pour dénombrer les contacts par espèce lors de la construction du référentiel : </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traitement automatisé des enregistrements, découpés en séquences de 5 secondes, par le logiciel Tadarida [Bas </a:t>
          </a:r>
          <a:r>
            <a:rPr lang="fr-FR" sz="1100" i="1">
              <a:solidFill>
                <a:schemeClr val="dk1"/>
              </a:solidFill>
              <a:effectLst/>
              <a:latin typeface="+mn-lt"/>
              <a:ea typeface="+mn-ea"/>
              <a:cs typeface="+mn-cs"/>
            </a:rPr>
            <a:t>et al</a:t>
          </a:r>
          <a:r>
            <a:rPr lang="fr-FR" sz="1100">
              <a:solidFill>
                <a:schemeClr val="dk1"/>
              </a:solidFill>
              <a:effectLst/>
              <a:latin typeface="+mn-lt"/>
              <a:ea typeface="+mn-ea"/>
              <a:cs typeface="+mn-cs"/>
            </a:rPr>
            <a:t>, 2017], selon </a:t>
          </a:r>
          <a:r>
            <a:rPr lang="fr-FR" sz="1100" u="sng">
              <a:solidFill>
                <a:schemeClr val="dk1"/>
              </a:solidFill>
              <a:effectLst/>
              <a:latin typeface="+mn-lt"/>
              <a:ea typeface="+mn-ea"/>
              <a:cs typeface="+mn-cs"/>
            </a:rPr>
            <a:t>la procédure du protocole Vigie-Chiro</a:t>
          </a:r>
          <a:r>
            <a:rPr lang="fr-FR" sz="1100" u="none">
              <a:solidFill>
                <a:schemeClr val="dk1"/>
              </a:solidFill>
              <a:effectLst/>
              <a:latin typeface="+mn-lt"/>
              <a:ea typeface="+mn-ea"/>
              <a:cs typeface="+mn-cs"/>
            </a:rPr>
            <a:t>       </a:t>
          </a:r>
          <a:r>
            <a:rPr lang="fr-FR" sz="1100">
              <a:solidFill>
                <a:schemeClr val="dk1"/>
              </a:solidFill>
              <a:effectLst/>
              <a:latin typeface="+mn-lt"/>
              <a:ea typeface="+mn-ea"/>
              <a:cs typeface="+mn-cs"/>
            </a:rPr>
            <a:t>,</a:t>
          </a:r>
          <a:endParaRPr lang="fr-FR">
            <a:effectLst/>
          </a:endParaRPr>
        </a:p>
        <a:p>
          <a:pPr marL="171450" indent="-171450" algn="just">
            <a:spcBef>
              <a:spcPts val="200"/>
            </a:spcBef>
            <a:buFont typeface="Arial" panose="020B0604020202020204" pitchFamily="34" charset="0"/>
            <a:buChar char="•"/>
          </a:pPr>
          <a:r>
            <a:rPr lang="fr-FR" sz="1100">
              <a:solidFill>
                <a:schemeClr val="dk1"/>
              </a:solidFill>
              <a:effectLst/>
              <a:latin typeface="+mn-lt"/>
              <a:ea typeface="+mn-ea"/>
              <a:cs typeface="+mn-cs"/>
            </a:rPr>
            <a:t>dénombrement des contacts selon sur la méthode proposée par le MNHN dans le cadre du protocole Vigie-Chiro [Barré </a:t>
          </a:r>
          <a:r>
            <a:rPr lang="fr-FR" sz="1100" i="1">
              <a:solidFill>
                <a:schemeClr val="dk1"/>
              </a:solidFill>
              <a:effectLst/>
              <a:latin typeface="+mn-lt"/>
              <a:ea typeface="+mn-ea"/>
              <a:cs typeface="+mn-cs"/>
            </a:rPr>
            <a:t>et al</a:t>
          </a:r>
          <a:r>
            <a:rPr lang="fr-FR" sz="1100">
              <a:solidFill>
                <a:schemeClr val="dk1"/>
              </a:solidFill>
              <a:effectLst/>
              <a:latin typeface="+mn-lt"/>
              <a:ea typeface="+mn-ea"/>
              <a:cs typeface="+mn-cs"/>
            </a:rPr>
            <a:t>, 2019] : pour chaque espèce avec au moins une séquence attribuée à une probabilité d’au moins 90 % au cours de la nuit, faire la somme de toutes les séquences identifiées avec une probabilité de plus de 50%. Pour réaliser ce dénombrement de manière automatisée, un </a:t>
          </a:r>
          <a:r>
            <a:rPr lang="fr-FR" sz="1100" u="sng">
              <a:solidFill>
                <a:schemeClr val="dk1"/>
              </a:solidFill>
              <a:effectLst/>
              <a:latin typeface="+mn-lt"/>
              <a:ea typeface="+mn-ea"/>
              <a:cs typeface="+mn-cs"/>
            </a:rPr>
            <a:t>bilan enrichi peut être obtenu via le portail Galaxy</a:t>
          </a:r>
          <a:r>
            <a:rPr lang="fr-FR" sz="1100" u="none">
              <a:solidFill>
                <a:schemeClr val="dk1"/>
              </a:solidFill>
              <a:effectLst/>
              <a:latin typeface="+mn-lt"/>
              <a:ea typeface="+mn-ea"/>
              <a:cs typeface="+mn-cs"/>
            </a:rPr>
            <a:t>      </a:t>
          </a:r>
          <a:r>
            <a:rPr lang="fr-FR" sz="1100">
              <a:solidFill>
                <a:schemeClr val="dk1"/>
              </a:solidFill>
              <a:effectLst/>
              <a:latin typeface="+mn-lt"/>
              <a:ea typeface="+mn-ea"/>
              <a:cs typeface="+mn-cs"/>
            </a:rPr>
            <a:t>.</a:t>
          </a:r>
          <a:endParaRPr lang="fr-FR">
            <a:effectLst/>
          </a:endParaRPr>
        </a:p>
        <a:p>
          <a:pPr>
            <a:spcBef>
              <a:spcPts val="200"/>
            </a:spcBef>
          </a:pPr>
          <a:endParaRPr lang="fr-FR" sz="1100">
            <a:solidFill>
              <a:schemeClr val="dk1"/>
            </a:solidFill>
            <a:effectLst/>
            <a:latin typeface="+mn-lt"/>
            <a:ea typeface="+mn-ea"/>
            <a:cs typeface="+mn-cs"/>
          </a:endParaRPr>
        </a:p>
      </xdr:txBody>
    </xdr:sp>
    <xdr:clientData/>
  </xdr:twoCellAnchor>
  <xdr:twoCellAnchor>
    <xdr:from>
      <xdr:col>12</xdr:col>
      <xdr:colOff>257176</xdr:colOff>
      <xdr:row>0</xdr:row>
      <xdr:rowOff>9525</xdr:rowOff>
    </xdr:from>
    <xdr:to>
      <xdr:col>18</xdr:col>
      <xdr:colOff>523876</xdr:colOff>
      <xdr:row>32</xdr:row>
      <xdr:rowOff>0</xdr:rowOff>
    </xdr:to>
    <xdr:sp macro="" textlink="">
      <xdr:nvSpPr>
        <xdr:cNvPr id="4" name="ZoneTexte 3">
          <a:extLst>
            <a:ext uri="{FF2B5EF4-FFF2-40B4-BE49-F238E27FC236}">
              <a16:creationId xmlns:a16="http://schemas.microsoft.com/office/drawing/2014/main" id="{CD3C6860-66EB-4311-96A8-A8A443A4E012}"/>
            </a:ext>
          </a:extLst>
        </xdr:cNvPr>
        <xdr:cNvSpPr txBox="1"/>
      </xdr:nvSpPr>
      <xdr:spPr>
        <a:xfrm>
          <a:off x="9401176" y="9525"/>
          <a:ext cx="4838700" cy="517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b="1">
            <a:solidFill>
              <a:schemeClr val="dk1"/>
            </a:solidFill>
            <a:effectLst/>
            <a:latin typeface="+mn-lt"/>
            <a:ea typeface="+mn-ea"/>
            <a:cs typeface="+mn-cs"/>
          </a:endParaRPr>
        </a:p>
        <a:p>
          <a:endParaRPr lang="fr-FR" sz="1100"/>
        </a:p>
        <a:p>
          <a:r>
            <a:rPr lang="fr-FR" sz="1100" b="1">
              <a:solidFill>
                <a:schemeClr val="dk1"/>
              </a:solidFill>
              <a:effectLst/>
              <a:latin typeface="+mn-lt"/>
              <a:ea typeface="+mn-ea"/>
              <a:cs typeface="+mn-cs"/>
            </a:rPr>
            <a:t>Précautions d’interprétation</a:t>
          </a:r>
          <a:endParaRPr lang="fr-FR">
            <a:effectLst/>
          </a:endParaRPr>
        </a:p>
        <a:p>
          <a:pPr algn="just">
            <a:spcBef>
              <a:spcPts val="600"/>
            </a:spcBef>
          </a:pPr>
          <a:r>
            <a:rPr lang="fr-FR" sz="1100">
              <a:solidFill>
                <a:schemeClr val="dk1"/>
              </a:solidFill>
              <a:effectLst/>
              <a:latin typeface="+mn-lt"/>
              <a:ea typeface="+mn-ea"/>
              <a:cs typeface="+mn-cs"/>
            </a:rPr>
            <a:t>Cet outil n’est pas exempt des contraintes et des incertitudes liées à l’étude acoustique des chiroptères. La validation manuelle, par un chiroptérologue compétent, des identifications automatiques proposées par le logiciel Tadarida reste indispensable pour établir la liste des espèces d’un site. Il se peut que le dénombrement des contacts à partir des séquences attribuées automatiquement par Tadarida selon la procédure indiquée ci-dessus conduise à évaluer un niveau d’activité non négligeable à des espèces absentes au regard des validations ou inversement que des espèces validées manuellement ne se voient attribuées aucune séquence avec la probabilité minimale requise et soient donc considérées sans activité. L’utilisateur de cet outil devra donc être attentif à ces sources d’incohérences lors du report des contacts dénombrés dans le tableau de l’outil.</a:t>
          </a:r>
          <a:endParaRPr lang="fr-FR">
            <a:effectLst/>
          </a:endParaRPr>
        </a:p>
        <a:p>
          <a:pPr algn="just">
            <a:spcBef>
              <a:spcPts val="600"/>
            </a:spcBef>
          </a:pPr>
          <a:r>
            <a:rPr lang="fr-FR" sz="1100">
              <a:solidFill>
                <a:schemeClr val="dk1"/>
              </a:solidFill>
              <a:effectLst/>
              <a:latin typeface="+mn-lt"/>
              <a:ea typeface="+mn-ea"/>
              <a:cs typeface="+mn-cs"/>
            </a:rPr>
            <a:t>Lors d’enregistrements de plusieurs nuits consécutives, si les conditions météorologiques sont relativement stables et dans les limites des conditions d’application, nous recommandons d’utiliser la moyenne des contacts par nuits pour évaluer le niveau d’activité. Dans le cas contraire, la nuit de plus forte activité pourra être utilisée.</a:t>
          </a:r>
          <a:endParaRPr lang="fr-FR">
            <a:effectLst/>
          </a:endParaRPr>
        </a:p>
        <a:p>
          <a:pPr algn="just">
            <a:spcBef>
              <a:spcPts val="600"/>
            </a:spcBef>
          </a:pPr>
          <a:r>
            <a:rPr lang="fr-FR" sz="1100">
              <a:solidFill>
                <a:schemeClr val="dk1"/>
              </a:solidFill>
              <a:effectLst/>
              <a:latin typeface="+mn-lt"/>
              <a:ea typeface="+mn-ea"/>
              <a:cs typeface="+mn-cs"/>
            </a:rPr>
            <a:t>En dernier lieu, </a:t>
          </a:r>
          <a:r>
            <a:rPr lang="fr-FR" sz="1100" b="1">
              <a:solidFill>
                <a:schemeClr val="dk1"/>
              </a:solidFill>
              <a:effectLst/>
              <a:latin typeface="+mn-lt"/>
              <a:ea typeface="+mn-ea"/>
              <a:cs typeface="+mn-cs"/>
            </a:rPr>
            <a:t>nous avons constaté un effet péninsule assez marqué sur l’activité de la plupart des chauves-souris en Bretagne</a:t>
          </a:r>
          <a:r>
            <a:rPr lang="fr-FR" sz="1100">
              <a:solidFill>
                <a:schemeClr val="dk1"/>
              </a:solidFill>
              <a:effectLst/>
              <a:latin typeface="+mn-lt"/>
              <a:ea typeface="+mn-ea"/>
              <a:cs typeface="+mn-cs"/>
            </a:rPr>
            <a:t> (effet de la longitude, avec une baisse sensible de l’activité vers l’Ouest), que nous n’avons pas pu corriger par des conditions d’application ou un découpage du jeu de données de référence.  Nous invitions donc les utilisateurs à avoir cet effet en tête lors de l’interprétation des niveaux d’activité. L’activité attendue de la Pipistrelle commune ou du Murin à moustaches est, par exemple, légèrement inférieure en nombre de contact par nuit dans le Finistère qu’en Ille-et-Vilaine au sein de sites aussi attractifs pour ces deux espèces.</a:t>
          </a:r>
          <a:endParaRPr lang="fr-FR">
            <a:effectLst/>
          </a:endParaRPr>
        </a:p>
        <a:p>
          <a:endParaRPr lang="fr-FR" sz="1100"/>
        </a:p>
      </xdr:txBody>
    </xdr:sp>
    <xdr:clientData/>
  </xdr:twoCellAnchor>
  <xdr:twoCellAnchor>
    <xdr:from>
      <xdr:col>8</xdr:col>
      <xdr:colOff>638175</xdr:colOff>
      <xdr:row>15</xdr:row>
      <xdr:rowOff>114300</xdr:rowOff>
    </xdr:from>
    <xdr:to>
      <xdr:col>9</xdr:col>
      <xdr:colOff>19050</xdr:colOff>
      <xdr:row>16</xdr:row>
      <xdr:rowOff>95250</xdr:rowOff>
    </xdr:to>
    <xdr:sp macro="" textlink="">
      <xdr:nvSpPr>
        <xdr:cNvPr id="5" name="Rectangle : en biseau 4">
          <a:hlinkClick xmlns:r="http://schemas.openxmlformats.org/officeDocument/2006/relationships" r:id="rId1"/>
          <a:extLst>
            <a:ext uri="{FF2B5EF4-FFF2-40B4-BE49-F238E27FC236}">
              <a16:creationId xmlns:a16="http://schemas.microsoft.com/office/drawing/2014/main" id="{2E886E72-63CF-407E-B274-9B5EC28685FA}"/>
            </a:ext>
          </a:extLst>
        </xdr:cNvPr>
        <xdr:cNvSpPr/>
      </xdr:nvSpPr>
      <xdr:spPr>
        <a:xfrm>
          <a:off x="6734175" y="2543175"/>
          <a:ext cx="142875" cy="1428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485774</xdr:colOff>
      <xdr:row>25</xdr:row>
      <xdr:rowOff>38100</xdr:rowOff>
    </xdr:from>
    <xdr:to>
      <xdr:col>9</xdr:col>
      <xdr:colOff>628649</xdr:colOff>
      <xdr:row>26</xdr:row>
      <xdr:rowOff>19050</xdr:rowOff>
    </xdr:to>
    <xdr:sp macro="" textlink="">
      <xdr:nvSpPr>
        <xdr:cNvPr id="6" name="Rectangle : en biseau 5">
          <a:hlinkClick xmlns:r="http://schemas.openxmlformats.org/officeDocument/2006/relationships" r:id="rId2"/>
          <a:extLst>
            <a:ext uri="{FF2B5EF4-FFF2-40B4-BE49-F238E27FC236}">
              <a16:creationId xmlns:a16="http://schemas.microsoft.com/office/drawing/2014/main" id="{2E5BA524-DC88-4D38-91AE-E52E86D07FFC}"/>
            </a:ext>
          </a:extLst>
        </xdr:cNvPr>
        <xdr:cNvSpPr/>
      </xdr:nvSpPr>
      <xdr:spPr>
        <a:xfrm>
          <a:off x="7343774" y="4086225"/>
          <a:ext cx="142875" cy="1428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542924</xdr:colOff>
      <xdr:row>30</xdr:row>
      <xdr:rowOff>114300</xdr:rowOff>
    </xdr:from>
    <xdr:to>
      <xdr:col>7</xdr:col>
      <xdr:colOff>685799</xdr:colOff>
      <xdr:row>31</xdr:row>
      <xdr:rowOff>95250</xdr:rowOff>
    </xdr:to>
    <xdr:sp macro="" textlink="">
      <xdr:nvSpPr>
        <xdr:cNvPr id="7" name="Rectangle : en biseau 6">
          <a:hlinkClick xmlns:r="http://schemas.openxmlformats.org/officeDocument/2006/relationships" r:id="rId3"/>
          <a:extLst>
            <a:ext uri="{FF2B5EF4-FFF2-40B4-BE49-F238E27FC236}">
              <a16:creationId xmlns:a16="http://schemas.microsoft.com/office/drawing/2014/main" id="{C4376C94-F9B1-45F2-99B7-428183F3DFE7}"/>
            </a:ext>
          </a:extLst>
        </xdr:cNvPr>
        <xdr:cNvSpPr/>
      </xdr:nvSpPr>
      <xdr:spPr>
        <a:xfrm>
          <a:off x="5876924" y="4972050"/>
          <a:ext cx="142875" cy="1428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233;f&#233;rentiel_2.0/occurence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_validées_tri_correctes"/>
      <sheetName val="dyn_total_distinct_sp_nuit"/>
      <sheetName val="resultat_dyn"/>
      <sheetName val="Seq_validées_triee_inf5spnuit"/>
      <sheetName val="dyn_id_par_nuit"/>
      <sheetName val="result_dyn_+nbval_sur_total_nui"/>
      <sheetName val="proportion"/>
      <sheetName val="dyn_total_distinct_session"/>
      <sheetName val="result_dyn_inf5_session"/>
      <sheetName val="sequences_tri_1_tri_inf5_sessio"/>
      <sheetName val="dyn_sp_session"/>
      <sheetName val="result_dyn_sp_session_inf5"/>
      <sheetName val="proportion_session_triinf5"/>
      <sheetName val="dyn_occurence_tri_1_pastri5"/>
      <sheetName val="result_occ_pastriinf5_session"/>
      <sheetName val="proportion_session_pastriinf5"/>
      <sheetName val="occurences"/>
      <sheetName val="Data13_20_3_202112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2">
          <cell r="B42" t="str">
            <v>Identifications certaines par une validation manuelle d'une sélection de nuits</v>
          </cell>
          <cell r="C42" t="str">
            <v>Identification avec probabilité &gt; 0,9 par Tadarida sur le jeu de données de référence</v>
          </cell>
        </row>
        <row r="43">
          <cell r="A43" t="str">
            <v>Minioptère de Schreibers (MINSCH)</v>
          </cell>
          <cell r="B43">
            <v>0.38910505836575876</v>
          </cell>
          <cell r="E43">
            <v>0.38910505836575876</v>
          </cell>
        </row>
        <row r="44">
          <cell r="A44" t="str">
            <v>Grande Noctule (NYCLAS)</v>
          </cell>
          <cell r="B44">
            <v>0.38910505836575876</v>
          </cell>
          <cell r="E44">
            <v>0.38910505836575876</v>
          </cell>
        </row>
        <row r="45">
          <cell r="A45" t="str">
            <v>VESMUR (Vespertilion bicolore)</v>
          </cell>
          <cell r="B45">
            <v>0.77821011673151752</v>
          </cell>
          <cell r="E45">
            <v>0.77821011673151752</v>
          </cell>
        </row>
        <row r="46">
          <cell r="A46" t="str">
            <v>Murin de Bechstein (MYOBEC)</v>
          </cell>
          <cell r="B46">
            <v>2.3346303501945527</v>
          </cell>
          <cell r="E46">
            <v>2.3346303501945527</v>
          </cell>
        </row>
        <row r="47">
          <cell r="A47" t="str">
            <v>Pipistrelle pygmée (PIPPYG)</v>
          </cell>
          <cell r="B47">
            <v>2.3346303501945527</v>
          </cell>
          <cell r="E47">
            <v>2.3346303501945527</v>
          </cell>
        </row>
        <row r="48">
          <cell r="A48" t="str">
            <v xml:space="preserve">Grand Murin (MYOMYO) </v>
          </cell>
          <cell r="B48">
            <v>16.7741935483871</v>
          </cell>
          <cell r="C48">
            <v>6.3233532934131738</v>
          </cell>
          <cell r="E48">
            <v>11.548773420900137</v>
          </cell>
        </row>
        <row r="49">
          <cell r="A49" t="str">
            <v>Murin d'Alcathoe (MYOALC)</v>
          </cell>
          <cell r="B49">
            <v>23.870967741935484</v>
          </cell>
          <cell r="C49">
            <v>4.1197604790419158</v>
          </cell>
          <cell r="E49">
            <v>13.995364110488699</v>
          </cell>
        </row>
        <row r="50">
          <cell r="A50" t="str">
            <v>Noctule commune (NYCNOC)</v>
          </cell>
          <cell r="B50">
            <v>13.548387096774196</v>
          </cell>
          <cell r="C50">
            <v>15.40119760479042</v>
          </cell>
          <cell r="E50">
            <v>14.474792350782309</v>
          </cell>
        </row>
        <row r="51">
          <cell r="A51" t="str">
            <v>Oreillard roux (PLEAUR)</v>
          </cell>
          <cell r="B51">
            <v>28.387096774193548</v>
          </cell>
          <cell r="C51">
            <v>6.7544910179640718</v>
          </cell>
          <cell r="E51">
            <v>17.570793896078811</v>
          </cell>
        </row>
        <row r="52">
          <cell r="A52" t="str">
            <v>Murin à oreilles échancrées (MYOEMA)</v>
          </cell>
          <cell r="B52">
            <v>24.516129032258064</v>
          </cell>
          <cell r="C52">
            <v>14.658682634730539</v>
          </cell>
          <cell r="E52">
            <v>19.587405833494302</v>
          </cell>
        </row>
        <row r="53">
          <cell r="A53" t="str">
            <v>Murin à moustaches (MYOMYS)</v>
          </cell>
          <cell r="B53">
            <v>16.129032258064516</v>
          </cell>
          <cell r="C53">
            <v>29.892215568862273</v>
          </cell>
          <cell r="E53">
            <v>23.010623913463395</v>
          </cell>
        </row>
        <row r="54">
          <cell r="A54" t="str">
            <v>Murin de Daubenton (MYODAU)</v>
          </cell>
          <cell r="B54">
            <v>28.387096774193548</v>
          </cell>
          <cell r="C54">
            <v>24.047904191616766</v>
          </cell>
          <cell r="E54">
            <v>26.217500482905159</v>
          </cell>
        </row>
        <row r="55">
          <cell r="A55" t="str">
            <v>Noctule de Leisler (NYCLEI)</v>
          </cell>
          <cell r="B55">
            <v>25.806451612903224</v>
          </cell>
          <cell r="C55">
            <v>27.209580838323355</v>
          </cell>
          <cell r="E55">
            <v>26.508016225613289</v>
          </cell>
        </row>
        <row r="56">
          <cell r="A56" t="str">
            <v>Petit Rhinolophe (RHIHIP)</v>
          </cell>
          <cell r="B56">
            <v>42.58064516129032</v>
          </cell>
          <cell r="C56">
            <v>14.58682634730539</v>
          </cell>
          <cell r="E56">
            <v>28.583735754297855</v>
          </cell>
        </row>
        <row r="57">
          <cell r="A57" t="str">
            <v>Grand Rhinolophe (RHIFER)</v>
          </cell>
          <cell r="B57">
            <v>56.129032258064512</v>
          </cell>
          <cell r="C57">
            <v>22.946107784431138</v>
          </cell>
          <cell r="E57">
            <v>39.537570021247824</v>
          </cell>
        </row>
        <row r="58">
          <cell r="A58" t="str">
            <v>Pipistrelle de Nathusius (PIPNAT)</v>
          </cell>
          <cell r="B58">
            <v>72.258064516129025</v>
          </cell>
          <cell r="C58">
            <v>10.395209580838323</v>
          </cell>
          <cell r="E58">
            <v>41.326637048483676</v>
          </cell>
        </row>
        <row r="59">
          <cell r="A59" t="str">
            <v>Oreillard gris (PLEAUS)</v>
          </cell>
          <cell r="B59">
            <v>70.322580645161295</v>
          </cell>
          <cell r="C59">
            <v>25.508982035928145</v>
          </cell>
          <cell r="E59">
            <v>47.915781340544719</v>
          </cell>
        </row>
        <row r="60">
          <cell r="A60" t="str">
            <v>Sérotine commune (EPTSER)</v>
          </cell>
          <cell r="B60">
            <v>61.935483870967744</v>
          </cell>
          <cell r="C60">
            <v>44.574850299401199</v>
          </cell>
          <cell r="E60">
            <v>53.255167085184468</v>
          </cell>
        </row>
        <row r="61">
          <cell r="A61" t="str">
            <v>Murin de Natterer (MYONAT)</v>
          </cell>
          <cell r="B61">
            <v>53.548387096774199</v>
          </cell>
          <cell r="C61">
            <v>56.550898203592816</v>
          </cell>
          <cell r="E61">
            <v>55.049642650183507</v>
          </cell>
        </row>
        <row r="62">
          <cell r="A62" t="str">
            <v>Barbastelle d'Europe (BARBAR)</v>
          </cell>
          <cell r="B62">
            <v>80.645161290322577</v>
          </cell>
          <cell r="C62">
            <v>66.970059880239518</v>
          </cell>
          <cell r="E62">
            <v>73.807610585281054</v>
          </cell>
        </row>
        <row r="63">
          <cell r="A63" t="str">
            <v>Pipistrelle de Kuhl (PIPKUH)</v>
          </cell>
          <cell r="B63">
            <v>89.032258064516128</v>
          </cell>
          <cell r="C63">
            <v>61.293413173652702</v>
          </cell>
          <cell r="E63">
            <v>75.162835619084419</v>
          </cell>
        </row>
        <row r="64">
          <cell r="A64" t="str">
            <v>Pipistrelle commune (PIPPIP)</v>
          </cell>
          <cell r="B64">
            <v>83.870967741935488</v>
          </cell>
          <cell r="C64">
            <v>97.964071856287433</v>
          </cell>
          <cell r="E64">
            <v>90.91751979911146</v>
          </cell>
        </row>
      </sheetData>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1"/>
  <sheetViews>
    <sheetView tabSelected="1" topLeftCell="A5" zoomScale="80" zoomScaleNormal="80" workbookViewId="0">
      <selection activeCell="M6" sqref="M6"/>
    </sheetView>
  </sheetViews>
  <sheetFormatPr baseColWidth="10" defaultRowHeight="12.75" x14ac:dyDescent="0.2"/>
  <cols>
    <col min="1" max="1" width="6.5703125" style="6" customWidth="1"/>
    <col min="2" max="2" width="40.7109375" style="6" customWidth="1"/>
    <col min="3" max="9" width="10.28515625" style="5" customWidth="1"/>
    <col min="10" max="19" width="10.28515625" style="6" customWidth="1"/>
    <col min="20" max="16384" width="11.42578125" style="6"/>
  </cols>
  <sheetData>
    <row r="1" spans="1:20" ht="4.5" customHeight="1" thickBot="1" x14ac:dyDescent="0.25">
      <c r="B1" s="3"/>
      <c r="C1" s="4"/>
      <c r="D1" s="4"/>
      <c r="E1" s="4"/>
      <c r="F1" s="4"/>
      <c r="G1" s="4"/>
      <c r="H1" s="4"/>
    </row>
    <row r="2" spans="1:20" ht="15.75" x14ac:dyDescent="0.25">
      <c r="B2" s="7" t="s">
        <v>31</v>
      </c>
      <c r="C2" s="8" t="s">
        <v>0</v>
      </c>
      <c r="D2" s="8" t="s">
        <v>9</v>
      </c>
      <c r="E2" s="8" t="s">
        <v>10</v>
      </c>
      <c r="F2" s="8" t="s">
        <v>11</v>
      </c>
      <c r="G2" s="8" t="s">
        <v>12</v>
      </c>
      <c r="H2" s="8" t="s">
        <v>57</v>
      </c>
      <c r="I2" s="8" t="s">
        <v>14</v>
      </c>
      <c r="J2" s="8" t="s">
        <v>15</v>
      </c>
      <c r="K2" s="8" t="s">
        <v>16</v>
      </c>
      <c r="L2" s="8" t="s">
        <v>17</v>
      </c>
      <c r="M2" s="8" t="s">
        <v>18</v>
      </c>
      <c r="N2" s="8" t="s">
        <v>19</v>
      </c>
      <c r="O2" s="8" t="s">
        <v>20</v>
      </c>
      <c r="P2" s="8" t="s">
        <v>21</v>
      </c>
      <c r="Q2" s="8" t="s">
        <v>22</v>
      </c>
      <c r="R2" s="8" t="s">
        <v>23</v>
      </c>
      <c r="S2" s="8" t="s">
        <v>24</v>
      </c>
    </row>
    <row r="3" spans="1:20" ht="16.5" thickBot="1" x14ac:dyDescent="0.3">
      <c r="B3" s="9" t="s">
        <v>32</v>
      </c>
      <c r="C3" s="54">
        <v>33</v>
      </c>
      <c r="D3" s="54">
        <v>33</v>
      </c>
      <c r="E3" s="54">
        <v>33</v>
      </c>
      <c r="F3" s="54">
        <v>33</v>
      </c>
      <c r="G3" s="54">
        <v>33</v>
      </c>
      <c r="H3" s="54">
        <v>33</v>
      </c>
      <c r="I3" s="54">
        <v>33</v>
      </c>
      <c r="J3" s="54">
        <v>33</v>
      </c>
      <c r="K3" s="54">
        <v>33</v>
      </c>
      <c r="L3" s="54">
        <v>33</v>
      </c>
      <c r="M3" s="54">
        <v>33</v>
      </c>
      <c r="N3" s="54">
        <v>33</v>
      </c>
      <c r="O3" s="54">
        <v>33</v>
      </c>
      <c r="P3" s="54">
        <v>33</v>
      </c>
      <c r="Q3" s="54">
        <v>33</v>
      </c>
      <c r="R3" s="54">
        <v>33</v>
      </c>
      <c r="S3" s="54">
        <v>33</v>
      </c>
    </row>
    <row r="4" spans="1:20" ht="4.5" customHeight="1" thickBot="1" x14ac:dyDescent="0.25">
      <c r="N4" s="41"/>
      <c r="O4" s="42"/>
      <c r="P4" s="42"/>
      <c r="Q4" s="41"/>
    </row>
    <row r="5" spans="1:20" ht="16.5" thickBot="1" x14ac:dyDescent="0.3">
      <c r="B5" s="10" t="s">
        <v>6</v>
      </c>
      <c r="C5" s="66" t="s">
        <v>56</v>
      </c>
      <c r="D5" s="67"/>
      <c r="E5" s="67"/>
      <c r="F5" s="67"/>
      <c r="G5" s="58" t="s">
        <v>33</v>
      </c>
      <c r="H5" s="58"/>
      <c r="I5" s="58"/>
      <c r="J5" s="57" t="str">
        <f>TEXT(IF(AND(F6&gt;90,F6&lt;=166),"PRTPS",IF(AND(F6&gt;166,F6&lt;=243),"ETE",IF(AND(F6&gt;243,F6&lt;=319),"AUT","HIVER"))),"##################")</f>
        <v>AUT</v>
      </c>
      <c r="N5" s="41"/>
      <c r="O5" s="44"/>
      <c r="P5" s="44"/>
      <c r="Q5" s="41"/>
    </row>
    <row r="6" spans="1:20" s="11" customFormat="1" ht="16.5" thickBot="1" x14ac:dyDescent="0.3">
      <c r="B6" s="10" t="s">
        <v>34</v>
      </c>
      <c r="C6" s="45">
        <v>44451</v>
      </c>
      <c r="D6" s="46"/>
      <c r="E6" s="55" t="s">
        <v>54</v>
      </c>
      <c r="F6" s="56">
        <f>C6-(DATE(YEAR(C6),1,1))+1</f>
        <v>255</v>
      </c>
      <c r="G6" s="65" t="str">
        <f>IF(AND(F6&gt;90,F6&lt;=166),"Printemps (gestation)",IF(AND(F6&gt;166,F6&lt;=243),"Été - élevage des jeunes",IF(AND(F6&gt;243,F6&lt;=319),"Automne - reproduction - migration","Référentiel non applicable pour cette date")))</f>
        <v>Automne - reproduction - migration</v>
      </c>
      <c r="H6" s="65"/>
      <c r="I6" s="65"/>
      <c r="J6" s="57"/>
      <c r="N6" s="43"/>
      <c r="O6" s="43"/>
      <c r="P6" s="43"/>
      <c r="Q6" s="43"/>
    </row>
    <row r="7" spans="1:20" ht="18" hidden="1" customHeight="1" x14ac:dyDescent="0.2">
      <c r="F7" s="40"/>
      <c r="G7" s="65"/>
      <c r="H7" s="65"/>
      <c r="I7" s="65"/>
      <c r="J7" s="57"/>
    </row>
    <row r="8" spans="1:20" ht="4.5" customHeight="1" x14ac:dyDescent="0.2">
      <c r="A8" s="48"/>
      <c r="B8" s="48"/>
      <c r="C8" s="49"/>
      <c r="D8" s="49"/>
      <c r="E8" s="49"/>
      <c r="F8" s="50"/>
      <c r="G8" s="49"/>
      <c r="H8" s="49"/>
      <c r="I8" s="49"/>
      <c r="J8" s="48"/>
      <c r="K8" s="48"/>
      <c r="L8" s="48"/>
      <c r="M8" s="48"/>
      <c r="N8" s="48"/>
      <c r="O8" s="48"/>
      <c r="P8" s="48"/>
      <c r="Q8" s="48"/>
      <c r="R8" s="48"/>
      <c r="S8" s="48"/>
      <c r="T8" s="48"/>
    </row>
    <row r="9" spans="1:20" x14ac:dyDescent="0.2">
      <c r="A9" s="48"/>
      <c r="B9" s="48"/>
      <c r="C9" s="51" t="s">
        <v>0</v>
      </c>
      <c r="D9" s="51" t="s">
        <v>9</v>
      </c>
      <c r="E9" s="51" t="s">
        <v>10</v>
      </c>
      <c r="F9" s="51" t="s">
        <v>11</v>
      </c>
      <c r="G9" s="51" t="s">
        <v>12</v>
      </c>
      <c r="H9" s="51" t="s">
        <v>13</v>
      </c>
      <c r="I9" s="51" t="s">
        <v>14</v>
      </c>
      <c r="J9" s="51" t="s">
        <v>15</v>
      </c>
      <c r="K9" s="51" t="s">
        <v>16</v>
      </c>
      <c r="L9" s="51" t="s">
        <v>17</v>
      </c>
      <c r="M9" s="51" t="s">
        <v>18</v>
      </c>
      <c r="N9" s="51" t="s">
        <v>19</v>
      </c>
      <c r="O9" s="51" t="s">
        <v>20</v>
      </c>
      <c r="P9" s="51" t="s">
        <v>21</v>
      </c>
      <c r="Q9" s="51" t="s">
        <v>22</v>
      </c>
      <c r="R9" s="51" t="s">
        <v>23</v>
      </c>
      <c r="S9" s="51" t="s">
        <v>24</v>
      </c>
      <c r="T9" s="48"/>
    </row>
    <row r="10" spans="1:20" x14ac:dyDescent="0.2">
      <c r="A10" s="48"/>
      <c r="B10" s="48" t="s">
        <v>35</v>
      </c>
      <c r="C10" s="52">
        <f>IF(J5="PRTPS",IF(C3=0,0,IF(AND(C3&gt;=Ref!B2,C3&lt;Ref!B3),13,IF(AND(C3&gt;=Ref!B3,C3&lt;Ref!B4),41,IF(AND(C3&gt;=Ref!B4,C3&lt;Ref!B5),67,IF(AND(C3&gt;=Ref!B5,C3&lt;Ref!B6),84,IF(AND(C3&gt;=Ref!B6,C3&lt;Ref!B7),95,99)))))),IF(J5="ETE",IF(C3=0,0,IF(AND(C3&gt;=Ref!S2,C3&lt;Ref!S3),13,IF(AND(C3&gt;=Ref!S3,C3&lt;Ref!S4),41,IF(AND(C3&gt;=Ref!S4,C3&lt;Ref!S5),67,IF(AND(C3&gt;=Ref!S5,C3&lt;Ref!S6),84,IF(AND(C3&gt;=Ref!S6,C3&lt;Ref!S7),95,99)))))),IF(J5="AUT",IF(C3=0,0,IF(AND(C3&gt;=Ref!AJ2,C3&lt;Ref!AJ3),13,IF(AND(C3&gt;=Ref!AJ3,C3&lt;Ref!AJ4),41,IF(AND(C3&gt;=Ref!AJ4,C3&lt;Ref!AJ5),67,IF(AND(C3&gt;=Ref!AJ5,C3&lt;Ref!AJ6),84,IF(AND(C3&gt;=Ref!AJ6,C3&lt;Ref!AJ7),95,99)))))),"bob")))</f>
        <v>41</v>
      </c>
      <c r="D10" s="52">
        <f>IF($J$5="PRTPS",IF(D3=0,0,IF(AND(D3&gt;=Ref!C2,D3&lt;Ref!C3),13,IF(AND(D3&gt;=Ref!C3,D3&lt;Ref!C4),41,IF(AND(D3&gt;=Ref!C4,D3&lt;Ref!C5),67,IF(AND(D3&gt;=Ref!C5,D3&lt;Ref!C6),84,IF(AND(D3&gt;=Ref!C6,D3&lt;Ref!C7),95,99)))))),IF($J$5="ETE",IF(D3=0,0,IF(AND(D3&gt;=Ref!T2,D3&lt;Ref!T3),13,IF(AND(D3&gt;=Ref!T3,D3&lt;Ref!T4),41,IF(AND(D3&gt;=Ref!T4,D3&lt;Ref!T5),67,IF(AND(D3&gt;=Ref!T5,D3&lt;Ref!T6),84,IF(AND(D3&gt;=Ref!T6,D3&lt;Ref!T7),95,99)))))),IF($J$5="AUT",IF(D3=0,0,IF(AND(D3&gt;=Ref!AK2,D3&lt;Ref!AK3),13,IF(AND(D3&gt;=Ref!AK3,D3&lt;Ref!AK4),41,IF(AND(D3&gt;=Ref!AK4,D3&lt;Ref!AK5),67,IF(AND(D3&gt;=Ref!AK5,D3&lt;Ref!AK6),84,IF(AND(D3&gt;=Ref!AK6,D3&lt;Ref!AK7),95,99)))))),"bob")))</f>
        <v>67</v>
      </c>
      <c r="E10" s="52">
        <f>IF($J$5="PRTPS",IF(E3=0,0,IF(AND(E3&gt;=Ref!D2,E3&lt;Ref!D3),13,IF(AND(E3&gt;=Ref!D3,E3&lt;Ref!D4),41,IF(AND(E3&gt;=Ref!D4,E3&lt;Ref!D5),67,IF(AND(E3&gt;=Ref!D5,E3&lt;Ref!D6),84,IF(AND(E3&gt;=Ref!D6,E3&lt;Ref!D7),95,99)))))),IF($J$5="ETE",IF(E3=0,0,IF(AND(E3&gt;=Ref!U2,E3&lt;Ref!U3),13,IF(AND(E3&gt;=Ref!U3,E3&lt;Ref!U4),41,IF(AND(E3&gt;=Ref!U4,E3&lt;Ref!U5),67,IF(AND(E3&gt;=Ref!U5,E3&lt;Ref!U6),84,IF(AND(E3&gt;=Ref!U6,E3&lt;Ref!U7),95,99)))))),IF($J$5="AUT",IF(E3=0,0,IF(AND(E3&gt;=Ref!AL2,E3&lt;Ref!AL3),13,IF(AND(E3&gt;=Ref!AL3,E3&lt;Ref!AL4),41,IF(AND(E3&gt;=Ref!AL4,E3&lt;Ref!AL5),67,IF(AND(E3&gt;=Ref!AL5,E3&lt;Ref!AL6),84,IF(AND(E3&gt;=Ref!AL6,E3&lt;Ref!AL7),95,99)))))),"bob")))</f>
        <v>95</v>
      </c>
      <c r="F10" s="52">
        <f>IF($J$5="PRTPS",IF(F3=0,0,IF(AND(F3&gt;=Ref!E2,F3&lt;Ref!E3),13,IF(AND(F3&gt;=Ref!E3,F3&lt;Ref!E4),41,IF(AND(F3&gt;=Ref!E4,F3&lt;Ref!E5),67,IF(AND(F3&gt;=Ref!E5,F3&lt;Ref!E6),84,IF(AND(F3&gt;=Ref!E6,F3&lt;Ref!E7),95,99)))))),IF($J$5="ETE",IF(F3=0,0,IF(AND(F3&gt;=Ref!V2,F3&lt;Ref!V3),13,IF(AND(F3&gt;=Ref!V3,F3&lt;Ref!V4),41,IF(AND(F3&gt;=Ref!V4,F3&lt;Ref!V5),67,IF(AND(F3&gt;=Ref!V5,F3&lt;Ref!V6),84,IF(AND(F3&gt;=Ref!V6,F3&lt;Ref!V7),95,99)))))),IF($J$5="AUT",IF(F3=0,0,IF(AND(F3&gt;=Ref!AM2,F3&lt;Ref!AM3),13,IF(AND(F3&gt;=Ref!AM3,F3&lt;Ref!AM4),41,IF(AND(F3&gt;=Ref!AM4,F3&lt;Ref!AM5),67,IF(AND(F3&gt;=Ref!AM5,F3&lt;Ref!AM6),84,IF(AND(F3&gt;=Ref!AM6,F3&lt;Ref!AM7),95,99)))))),"bob")))</f>
        <v>67</v>
      </c>
      <c r="G10" s="52">
        <f>IF($J$5="PRTPS",IF(G3=0,0,IF(AND(G3&gt;=Ref!F2,G3&lt;Ref!F3),13,IF(AND(G3&gt;=Ref!F3,G3&lt;Ref!F4),41,IF(AND(G3&gt;=Ref!F4,G3&lt;Ref!F5),67,IF(AND(G3&gt;=Ref!F5,G3&lt;Ref!F6),84,IF(AND(G3&gt;=Ref!F6,G3&lt;Ref!F7),95,99)))))),IF($J$5="ETE",IF(G3=0,0,IF(AND(G3&gt;=Ref!W2,G3&lt;Ref!W3),13,IF(AND(G3&gt;=Ref!W3,G3&lt;Ref!W4),41,IF(AND(G3&gt;=Ref!W4,G3&lt;Ref!W5),67,IF(AND(G3&gt;=Ref!W5,G3&lt;Ref!W6),84,IF(AND(G3&gt;=Ref!W6,G3&lt;Ref!W7),95,99)))))),IF($J$5="AUT",IF(G3=0,0,IF(AND(G3&gt;=Ref!AN2,G3&lt;Ref!AN3),13,IF(AND(G3&gt;=Ref!AN3,G3&lt;Ref!AN4),41,IF(AND(G3&gt;=Ref!AN4,G3&lt;Ref!AN5),67,IF(AND(G3&gt;=Ref!AN5,G3&lt;Ref!AN6),84,IF(AND(G3&gt;=Ref!AN6,G3&lt;Ref!AN7),95,99)))))),"bob")))</f>
        <v>67</v>
      </c>
      <c r="H10" s="52">
        <f>IF($J$5="PRTPS",IF(H3=0,0,IF(AND(H3&gt;=Ref!G2,H3&lt;Ref!G3),13,IF(AND(H3&gt;=Ref!G3,H3&lt;Ref!G4),41,IF(AND(H3&gt;=Ref!G4,H3&lt;Ref!G5),67,IF(AND(H3&gt;=Ref!G5,H3&lt;Ref!G6),84,IF(AND(H3&gt;=Ref!G6,H3&lt;Ref!G7),95,99)))))),IF($J$5="ETE",IF(H3=0,0,IF(AND(H3&gt;=Ref!X2,H3&lt;Ref!X3),13,IF(AND(H3&gt;=Ref!X3,H3&lt;Ref!X4),41,IF(AND(H3&gt;=Ref!X4,H3&lt;Ref!X5),67,IF(AND(H3&gt;=Ref!X5,H3&lt;Ref!X6),84,IF(AND(H3&gt;=Ref!X6,H3&lt;Ref!X7),95,99)))))),IF($J$5="AUT",IF(H3=0,0,IF(AND(H3&gt;=Ref!AO2,H3&lt;Ref!AO3),13,IF(AND(H3&gt;=Ref!AO3,H3&lt;Ref!AO4),41,IF(AND(H3&gt;=Ref!AO4,H3&lt;Ref!AO5),67,IF(AND(H3&gt;=Ref!AO5,H3&lt;Ref!AO6),84,IF(AND(H3&gt;=Ref!AO6,H3&lt;Ref!AO7),95,99)))))),"bob")))</f>
        <v>99</v>
      </c>
      <c r="I10" s="52">
        <f>IF($J$5="PRTPS",IF(I3=0,0,IF(AND(I3&gt;=Ref!H2,I3&lt;Ref!H3),13,IF(AND(I3&gt;=Ref!H3,I3&lt;Ref!H4),41,IF(AND(I3&gt;=Ref!H4,I3&lt;Ref!H5),67,IF(AND(I3&gt;=Ref!H5,I3&lt;Ref!H6),84,IF(AND(I3&gt;=Ref!H6,I3&lt;Ref!H7),95,99)))))),IF($J$5="ETE",IF(I3=0,0,IF(AND(I3&gt;=Ref!Y2,I3&lt;Ref!Y3),13,IF(AND(I3&gt;=Ref!Y3,I3&lt;Ref!Y4),41,IF(AND(I3&gt;=Ref!Y4,I3&lt;Ref!Y5),67,IF(AND(I3&gt;=Ref!Y5,I3&lt;Ref!Y6),84,IF(AND(I3&gt;=Ref!Y6,I3&lt;Ref!Y7),95,99)))))),IF($J$5="AUT",IF(I3=0,0,IF(AND(I3&gt;=Ref!AP2,I3&lt;Ref!AP3),13,IF(AND(I3&gt;=Ref!AP3,I3&lt;Ref!AP4),41,IF(AND(I3&gt;=Ref!AP4,I3&lt;Ref!AP5),67,IF(AND(I3&gt;=Ref!AP5,I3&lt;Ref!AP6),84,IF(AND(I3&gt;=Ref!AP6,I3&lt;Ref!AP7),95,99)))))),"bob")))</f>
        <v>67</v>
      </c>
      <c r="J10" s="52">
        <f>IF($J$5="PRTPS",IF(J3=0,0,IF(AND(J3&gt;=Ref!I2,J3&lt;Ref!I3),13,IF(AND(J3&gt;=Ref!I3,J3&lt;Ref!I4),41,IF(AND(J3&gt;=Ref!I4,J3&lt;Ref!I5),67,IF(AND(J3&gt;=Ref!I5,J3&lt;Ref!I6),84,IF(AND(J3&gt;=Ref!I6,J3&lt;Ref!I7),95,99)))))),IF($J$5="ETE",IF(J3=0,0,IF(AND(J3&gt;=Ref!Z2,J3&lt;Ref!Z3),13,IF(AND(J3&gt;=Ref!Z3,J3&lt;Ref!Z4),41,IF(AND(J3&gt;=Ref!Z4,J3&lt;Ref!Z5),67,IF(AND(J3&gt;=Ref!Z5,J3&lt;Ref!Z6),84,IF(AND(J3&gt;=Ref!Z6,J3&lt;Ref!Z7),95,99)))))),IF($J$5="AUT",IF(J3=0,0,IF(AND(J3&gt;=Ref!AQ2,J3&lt;Ref!AQ3),13,IF(AND(J3&gt;=Ref!AQ3,J3&lt;Ref!AQ4),41,IF(AND(J3&gt;=Ref!AQ4,J3&lt;Ref!AQ5),67,IF(AND(J3&gt;=Ref!AQ5,J3&lt;Ref!AQ6),84,IF(AND(J3&gt;=Ref!AQ6,J3&lt;Ref!AQ7),95,99)))))),"bob")))</f>
        <v>67</v>
      </c>
      <c r="K10" s="52">
        <f>IF($J$5="PRTPS",IF(K3=0,0,IF(AND(K3&gt;=Ref!J2,K3&lt;Ref!J3),13,IF(AND(K3&gt;=Ref!J3,K3&lt;Ref!J4),41,IF(AND(K3&gt;=Ref!J4,K3&lt;Ref!J5),67,IF(AND(K3&gt;=Ref!J5,K3&lt;Ref!J6),84,IF(AND(K3&gt;=Ref!J6,K3&lt;Ref!J7),95,99)))))),IF($J$5="ETE",IF(K3=0,0,IF(AND(K3&gt;=Ref!AA2,K3&lt;Ref!AA3),13,IF(AND(K3&gt;=Ref!AA3,K3&lt;Ref!AA4),41,IF(AND(K3&gt;=Ref!AA4,K3&lt;Ref!AA5),67,IF(AND(K3&gt;=Ref!AA5,K3&lt;Ref!AA6),84,IF(AND(K3&gt;=Ref!AA6,K3&lt;Ref!AA7),95,99)))))),IF($J$5="AUT",IF(K3=0,0,IF(AND(K3&gt;=Ref!AR2,K3&lt;Ref!AR3),13,IF(AND(K3&gt;=Ref!AR3,K3&lt;Ref!AR4),41,IF(AND(K3&gt;=Ref!AR4,K3&lt;Ref!AR5),67,IF(AND(K3&gt;=Ref!AR5,K3&lt;Ref!AR6),84,IF(AND(K3&gt;=Ref!AR6,K3&lt;Ref!AR7),95,99)))))),"bob")))</f>
        <v>67</v>
      </c>
      <c r="L10" s="52">
        <f>IF($J$5="PRTPS",IF(L3=0,0,IF(AND(L3&gt;=Ref!K2,L3&lt;Ref!K3),13,IF(AND(L3&gt;=Ref!K3,L3&lt;Ref!K4),41,IF(AND(L3&gt;=Ref!K4,L3&lt;Ref!K5),67,IF(AND(L3&gt;=Ref!K5,L3&lt;Ref!K6),84,IF(AND(L3&gt;=Ref!K6,L3&lt;Ref!K7),95,99)))))),IF($J$5="ETE",IF(L3=0,0,IF(AND(L3&gt;=Ref!AB2,L3&lt;Ref!AB3),13,IF(AND(L3&gt;=Ref!AB3,L3&lt;Ref!AB4),41,IF(AND(L3&gt;=Ref!AB4,L3&lt;Ref!AB5),67,IF(AND(L3&gt;=Ref!AB5,L3&lt;Ref!AB6),84,IF(AND(L3&gt;=Ref!AB6,L3&lt;Ref!AB7),95,99)))))),IF($J$5="AUT",IF(L3=0,0,IF(AND(L3&gt;=Ref!AS2,L3&lt;Ref!AS3),13,IF(AND(L3&gt;=Ref!AS3,L3&lt;Ref!AS4),41,IF(AND(L3&gt;=Ref!AS4,L3&lt;Ref!AS5),67,IF(AND(L3&gt;=Ref!AS5,L3&lt;Ref!AS6),84,IF(AND(L3&gt;=Ref!AS6,L3&lt;Ref!AS7),95,99)))))),"bob")))</f>
        <v>67</v>
      </c>
      <c r="M10" s="52">
        <f>IF($J$5="PRTPS",IF(M3=0,0,IF(AND(M3&gt;=Ref!L2,M3&lt;Ref!L3),13,IF(AND(M3&gt;=Ref!L3,M3&lt;Ref!L4),41,IF(AND(M3&gt;=Ref!L4,M3&lt;Ref!L5),67,IF(AND(M3&gt;=Ref!L5,M3&lt;Ref!L6),84,IF(AND(M3&gt;=Ref!L6,M3&lt;Ref!L7),95,99)))))),IF($J$5="ETE",IF(M3=0,0,IF(AND(M3&gt;=Ref!AC2,M3&lt;Ref!AC3),13,IF(AND(M3&gt;=Ref!AC3,M3&lt;Ref!AC4),41,IF(AND(M3&gt;=Ref!AC4,M3&lt;Ref!AC5),67,IF(AND(M3&gt;=Ref!AC5,M3&lt;Ref!AC6),84,IF(AND(M3&gt;=Ref!AC6,M3&lt;Ref!AC7),95,99)))))),IF($J$5="AUT",IF(M3=0,0,IF(AND(M3&gt;=Ref!AT2,M3&lt;Ref!AT3),13,IF(AND(M3&gt;=Ref!AT3,M3&lt;Ref!AT4),41,IF(AND(M3&gt;=Ref!AT4,M3&lt;Ref!AT5),67,IF(AND(M3&gt;=Ref!AT5,M3&lt;Ref!AT6),84,IF(AND(M3&gt;=Ref!AT6,M3&lt;Ref!AT7),95,99)))))),"bob")))</f>
        <v>41</v>
      </c>
      <c r="N10" s="52">
        <f>IF($J$5="PRTPS",IF(N3=0,0,IF(AND(N3&gt;=Ref!M2,N3&lt;Ref!M3),13,IF(AND(N3&gt;=Ref!M3,N3&lt;Ref!M4),41,IF(AND(N3&gt;=Ref!M4,N3&lt;Ref!M5),67,IF(AND(N3&gt;=Ref!M5,N3&lt;Ref!M6),84,IF(AND(N3&gt;=Ref!M6,N3&lt;Ref!M7),95,99)))))),IF($J$5="ETE",IF(N3=0,0,IF(AND(N3&gt;=Ref!AD2,N3&lt;Ref!AD3),13,IF(AND(N3&gt;=Ref!AD3,N3&lt;Ref!AD4),41,IF(AND(N3&gt;=Ref!AD4,N3&lt;Ref!AD5),67,IF(AND(N3&gt;=Ref!AD5,N3&lt;Ref!AD6),84,IF(AND(N3&gt;=Ref!AD6,N3&lt;Ref!AD7),95,99)))))),IF($J$5="AUT",IF(N3=0,0,IF(AND(N3&gt;=Ref!AU2,N3&lt;Ref!AU3),13,IF(AND(N3&gt;=Ref!AU3,N3&lt;Ref!AU4),41,IF(AND(N3&gt;=Ref!AU4,N3&lt;Ref!AU5),67,IF(AND(N3&gt;=Ref!AU5,N3&lt;Ref!AU6),84,IF(AND(N3&gt;=Ref!AU6,N3&lt;Ref!AU7),95,99)))))),"bob")))</f>
        <v>41</v>
      </c>
      <c r="O10" s="52">
        <f>IF($J$5="PRTPS",IF(O3=0,0,IF(AND(O3&gt;=Ref!N2,O3&lt;Ref!N3),13,IF(AND(O3&gt;=Ref!N3,O3&lt;Ref!N4),41,IF(AND(O3&gt;=Ref!N4,O3&lt;Ref!N5),67,IF(AND(O3&gt;=Ref!N5,O3&lt;Ref!N6),84,IF(AND(O3&gt;=Ref!N6,O3&lt;Ref!N7),95,99)))))),IF($J$5="ETE",IF(O3=0,0,IF(AND(O3&gt;=Ref!AE2,O3&lt;Ref!AE3),13,IF(AND(O3&gt;=Ref!AE3,O3&lt;Ref!AE4),41,IF(AND(O3&gt;=Ref!AE4,O3&lt;Ref!AE5),67,IF(AND(O3&gt;=Ref!AE5,O3&lt;Ref!AE6),84,IF(AND(O3&gt;=Ref!AE6,O3&lt;Ref!AE7),95,99)))))),IF($J$5="AUT",IF(O3=0,0,IF(AND(O3&gt;=Ref!AV2,O3&lt;Ref!AV3),13,IF(AND(O3&gt;=Ref!AV3,O3&lt;Ref!AV4),41,IF(AND(O3&gt;=Ref!AV4,O3&lt;Ref!AV5),67,IF(AND(O3&gt;=Ref!AV5,O3&lt;Ref!AV6),84,IF(AND(O3&gt;=Ref!AV6,O3&lt;Ref!AV7),95,99)))))),"bob")))</f>
        <v>13</v>
      </c>
      <c r="P10" s="52">
        <f>IF($J$5="PRTPS",IF(P3=0,0,IF(AND(P3&gt;=Ref!O2,P3&lt;Ref!O3),13,IF(AND(P3&gt;=Ref!O3,P3&lt;Ref!O4),41,IF(AND(P3&gt;=Ref!O4,P3&lt;Ref!O5),67,IF(AND(P3&gt;=Ref!O5,P3&lt;Ref!O6),84,IF(AND(P3&gt;=Ref!O6,P3&lt;Ref!O7),95,99)))))),IF($J$5="ETE",IF(P3=0,0,IF(AND(P3&gt;=Ref!AF2,P3&lt;Ref!AF3),13,IF(AND(P3&gt;=Ref!AF3,P3&lt;Ref!AF4),41,IF(AND(P3&gt;=Ref!AF4,P3&lt;Ref!AF5),67,IF(AND(P3&gt;=Ref!AF5,P3&lt;Ref!AF6),84,IF(AND(P3&gt;=Ref!AF6,P3&lt;Ref!AF7),95,99)))))),IF($J$5="AUT",IF(P3=0,0,IF(AND(P3&gt;=Ref!AW2,P3&lt;Ref!AW3),13,IF(AND(P3&gt;=Ref!AW3,P3&lt;Ref!AW4),41,IF(AND(P3&gt;=Ref!AW4,P3&lt;Ref!AW5),67,IF(AND(P3&gt;=Ref!AW5,P3&lt;Ref!AW6),84,IF(AND(P3&gt;=Ref!AW6,P3&lt;Ref!AW7),95,99)))))),"bob")))</f>
        <v>67</v>
      </c>
      <c r="Q10" s="52">
        <f>IF($J$5="PRTPS",IF(Q3=0,0,IF(AND(Q3&gt;=Ref!P2,Q3&lt;Ref!P3),13,IF(AND(Q3&gt;=Ref!P3,Q3&lt;Ref!P4),41,IF(AND(Q3&gt;=Ref!P4,Q3&lt;Ref!P5),67,IF(AND(Q3&gt;=Ref!P5,Q3&lt;Ref!P6),84,IF(AND(Q3&gt;=Ref!P6,Q3&lt;Ref!P7),95,99)))))),IF($J$5="ETE",IF(Q3=0,0,IF(AND(Q3&gt;=Ref!AG2,Q3&lt;Ref!AG3),13,IF(AND(Q3&gt;=Ref!AG3,Q3&lt;Ref!AG4),41,IF(AND(Q3&gt;=Ref!AG4,Q3&lt;Ref!AG5),67,IF(AND(Q3&gt;=Ref!AG5,Q3&lt;Ref!AG6),84,IF(AND(Q3&gt;=Ref!AG6,Q3&lt;Ref!AG7),95,99)))))),IF($J$5="AUT",IF(Q3=0,0,IF(AND(Q3&gt;=Ref!AX2,Q3&lt;Ref!AX3),13,IF(AND(Q3&gt;=Ref!AX3,Q3&lt;Ref!AX4),41,IF(AND(Q3&gt;=Ref!AX4,Q3&lt;Ref!AX5),67,IF(AND(Q3&gt;=Ref!AX5,Q3&lt;Ref!AX6),84,IF(AND(Q3&gt;=Ref!AX6,Q3&lt;Ref!AX7),95,99)))))),"bob")))</f>
        <v>84</v>
      </c>
      <c r="R10" s="52">
        <f>IF($J$5="PRTPS",IF(R3=0,0,IF(AND(R3&gt;=Ref!Q2,R3&lt;Ref!Q3),13,IF(AND(R3&gt;=Ref!Q3,R3&lt;Ref!Q4),41,IF(AND(R3&gt;=Ref!Q4,R3&lt;Ref!Q5),67,IF(AND(R3&gt;=Ref!Q5,R3&lt;Ref!Q6),84,IF(AND(R3&gt;=Ref!Q6,R3&lt;Ref!Q7),95,99)))))),IF($J$5="ETE",IF(R3=0,0,IF(AND(R3&gt;=Ref!AH2,R3&lt;Ref!AH3),13,IF(AND(R3&gt;=Ref!AH3,R3&lt;Ref!AH4),41,IF(AND(R3&gt;=Ref!AH4,R3&lt;Ref!AH5),67,IF(AND(R3&gt;=Ref!AH5,R3&lt;Ref!AH6),84,IF(AND(R3&gt;=Ref!AH6,R3&lt;Ref!AH7),95,99)))))),IF($J$5="AUT",IF(R3=0,0,IF(AND(R3&gt;=Ref!AY2,R3&lt;Ref!AY3),13,IF(AND(R3&gt;=Ref!AY3,R3&lt;Ref!AY4),41,IF(AND(R3&gt;=Ref!AY4,R3&lt;Ref!AY5),67,IF(AND(R3&gt;=Ref!AY5,R3&lt;Ref!AY6),84,IF(AND(R3&gt;=Ref!AY6,R3&lt;Ref!AY7),95,99)))))),"bob")))</f>
        <v>67</v>
      </c>
      <c r="S10" s="52">
        <f>IF($J$5="PRTPS",IF(S3=0,0,IF(AND(S3&gt;=Ref!R2,S3&lt;Ref!R3),13,IF(AND(S3&gt;=Ref!R3,S3&lt;Ref!R4),41,IF(AND(S3&gt;=Ref!R4,S3&lt;Ref!R5),67,IF(AND(S3&gt;=Ref!R5,S3&lt;Ref!R6),84,IF(AND(S3&gt;=Ref!R6,S3&lt;Ref!R7),95,99)))))),IF($J$5="ETE",IF(S3=0,0,IF(AND(S3&gt;=Ref!AI2,S3&lt;Ref!AI3),13,IF(AND(S3&gt;=Ref!AI3,S3&lt;Ref!AI4),41,IF(AND(S3&gt;=Ref!AI4,S3&lt;Ref!AI5),67,IF(AND(S3&gt;=Ref!AI5,S3&lt;Ref!AI6),84,IF(AND(S3&gt;=Ref!AI6,S3&lt;Ref!AI7),95,99)))))),IF($J$5="AUT",IF(S3=0,0,IF(AND(S3&gt;=Ref!AZ2,S3&lt;Ref!AZ3),13,IF(AND(S3&gt;=Ref!AZ3,S3&lt;Ref!AZ4),41,IF(AND(S3&gt;=Ref!AZ4,S3&lt;Ref!AZ5),67,IF(AND(S3&gt;=Ref!AZ5,S3&lt;Ref!AZ6),84,IF(AND(S3&gt;=Ref!AZ6,S3&lt;Ref!AZ7),95,99)))))),"bob")))</f>
        <v>84</v>
      </c>
      <c r="T10" s="48"/>
    </row>
    <row r="11" spans="1:20" x14ac:dyDescent="0.2">
      <c r="A11" s="48"/>
      <c r="B11" s="48" t="s">
        <v>36</v>
      </c>
      <c r="C11" s="49">
        <f>IF(J5="AUT",IF(C3=0,0,IF(AND(C3&gt;=Ref!AJ2,C3&lt;Ref!AJ3),13,IF(AND(C3&gt;=Ref!AJ3,C3&lt;Ref!AJ4),41,IF(AND(C3&gt;=Ref!AJ4,C3&lt;Ref!AJ5),67,IF(AND(C3&gt;=Ref!AJ5,C3&lt;Ref!AJ6),84,IF(AND(C3&gt;=Ref!AJ6,C3&lt;Ref!AJ7),95,99)))))),"bob")</f>
        <v>41</v>
      </c>
      <c r="D11" s="49"/>
      <c r="E11" s="49"/>
      <c r="F11" s="49"/>
      <c r="G11" s="49"/>
      <c r="H11" s="49"/>
      <c r="I11" s="49"/>
      <c r="J11" s="48"/>
      <c r="K11" s="48"/>
      <c r="L11" s="48"/>
      <c r="M11" s="48"/>
      <c r="N11" s="48"/>
      <c r="O11" s="48"/>
      <c r="P11" s="48"/>
      <c r="Q11" s="48"/>
      <c r="R11" s="48"/>
      <c r="S11" s="48"/>
      <c r="T11" s="48"/>
    </row>
    <row r="12" spans="1:20" x14ac:dyDescent="0.2">
      <c r="A12" s="48"/>
      <c r="B12" s="48" t="s">
        <v>37</v>
      </c>
      <c r="C12" s="49" t="str">
        <f>IF(J5="PRTPS",IF(C3=0,0,IF(AND(C3&gt;=Ref!B2,C3&lt;Ref!B3),13,IF(AND(C3&gt;=Ref!B3,C3&lt;Ref!B4),41,IF(AND(C3&gt;=Ref!B4,C3&lt;Ref!B5),67,IF(AND(C3&gt;=Ref!B5,C3&lt;Ref!B6),84,IF(AND(C3&gt;=Ref!B6,C3&lt;Ref!B7),95,99)))))),IF(J5="ETE",IF(C3=0,0,IF(AND(C3&gt;=Ref!S2,C3&lt;Ref!S3),13,IF(AND(C3&gt;=Ref!S3,C3&lt;Ref!S4),41,IF(AND(C3&gt;=Ref!S4,C3&lt;Ref!S5),67,IF(AND(C3&gt;=Ref!S5,C3&lt;Ref!S6),84,IF(AND(C3&gt;=Ref!S6,C3&lt;Ref!S7),95,99)))))),"C'est l'automne"))</f>
        <v>C'est l'automne</v>
      </c>
      <c r="D12" s="49"/>
      <c r="E12" s="49"/>
      <c r="F12" s="49"/>
      <c r="G12" s="49"/>
      <c r="H12" s="49"/>
      <c r="I12" s="49"/>
      <c r="J12" s="48"/>
      <c r="K12" s="48"/>
      <c r="L12" s="48"/>
      <c r="M12" s="48"/>
      <c r="N12" s="48"/>
      <c r="O12" s="48"/>
      <c r="P12" s="48"/>
      <c r="Q12" s="48"/>
      <c r="R12" s="48"/>
      <c r="S12" s="48"/>
      <c r="T12" s="48"/>
    </row>
    <row r="13" spans="1:20" x14ac:dyDescent="0.2">
      <c r="A13" s="48"/>
      <c r="B13" s="48"/>
      <c r="C13" s="49"/>
      <c r="D13" s="49"/>
      <c r="E13" s="49"/>
      <c r="F13" s="49"/>
      <c r="G13" s="49"/>
      <c r="H13" s="49"/>
      <c r="I13" s="49"/>
      <c r="J13" s="48"/>
      <c r="K13" s="48"/>
      <c r="L13" s="48"/>
      <c r="M13" s="48"/>
      <c r="N13" s="48"/>
      <c r="O13" s="48"/>
      <c r="P13" s="48"/>
      <c r="Q13" s="48"/>
      <c r="R13" s="48"/>
      <c r="S13" s="48"/>
      <c r="T13" s="48"/>
    </row>
    <row r="14" spans="1:20" x14ac:dyDescent="0.2">
      <c r="A14" s="48"/>
      <c r="B14" s="41"/>
      <c r="C14" s="53"/>
      <c r="D14" s="53"/>
      <c r="E14" s="53"/>
      <c r="F14" s="53"/>
      <c r="G14" s="53"/>
      <c r="H14" s="53"/>
      <c r="I14" s="53"/>
      <c r="J14" s="41"/>
      <c r="K14" s="41"/>
      <c r="L14" s="41"/>
      <c r="M14" s="41"/>
      <c r="N14" s="41"/>
      <c r="O14" s="41"/>
      <c r="P14" s="41"/>
      <c r="Q14" s="41"/>
      <c r="R14" s="41"/>
      <c r="S14" s="41"/>
      <c r="T14" s="41"/>
    </row>
    <row r="15" spans="1:20" x14ac:dyDescent="0.2">
      <c r="A15" s="48"/>
      <c r="B15" s="41"/>
      <c r="C15" s="53"/>
      <c r="D15" s="53"/>
      <c r="E15" s="53"/>
      <c r="F15" s="53"/>
      <c r="G15" s="53"/>
      <c r="H15" s="53"/>
      <c r="I15" s="53"/>
      <c r="J15" s="41"/>
      <c r="K15" s="41"/>
      <c r="L15" s="41"/>
      <c r="M15" s="41"/>
      <c r="N15" s="41"/>
      <c r="O15" s="41"/>
      <c r="P15" s="41"/>
      <c r="Q15" s="41"/>
      <c r="R15" s="41"/>
      <c r="S15" s="41"/>
      <c r="T15" s="41"/>
    </row>
    <row r="16" spans="1:20" x14ac:dyDescent="0.2">
      <c r="A16" s="48"/>
      <c r="B16" s="41"/>
      <c r="C16" s="53"/>
      <c r="D16" s="53"/>
      <c r="E16" s="53"/>
      <c r="F16" s="53"/>
      <c r="G16" s="53"/>
      <c r="H16" s="53"/>
      <c r="I16" s="53"/>
      <c r="J16" s="41"/>
      <c r="K16" s="41"/>
      <c r="L16" s="41"/>
      <c r="M16" s="41"/>
      <c r="N16" s="41"/>
      <c r="O16" s="41"/>
      <c r="P16" s="41"/>
      <c r="Q16" s="41"/>
      <c r="R16" s="41"/>
      <c r="S16" s="41"/>
      <c r="T16" s="41"/>
    </row>
    <row r="17" spans="1:20" x14ac:dyDescent="0.2">
      <c r="A17" s="48"/>
      <c r="B17" s="48"/>
      <c r="C17" s="49"/>
      <c r="D17" s="49"/>
      <c r="E17" s="49"/>
      <c r="F17" s="49"/>
      <c r="G17" s="49"/>
      <c r="H17" s="49"/>
      <c r="I17" s="49"/>
      <c r="J17" s="48"/>
      <c r="K17" s="48"/>
      <c r="L17" s="48"/>
      <c r="M17" s="48"/>
      <c r="N17" s="48"/>
      <c r="O17" s="48"/>
      <c r="P17" s="48"/>
      <c r="Q17" s="48"/>
      <c r="R17" s="48"/>
      <c r="S17" s="48"/>
      <c r="T17" s="48"/>
    </row>
    <row r="18" spans="1:20" x14ac:dyDescent="0.2">
      <c r="A18" s="48"/>
      <c r="B18" s="48"/>
      <c r="C18" s="49"/>
      <c r="D18" s="49"/>
      <c r="E18" s="49"/>
      <c r="F18" s="49"/>
      <c r="G18" s="49"/>
      <c r="H18" s="49"/>
      <c r="I18" s="49"/>
      <c r="J18" s="48"/>
      <c r="K18" s="48"/>
      <c r="L18" s="48"/>
      <c r="M18" s="48"/>
      <c r="N18" s="48"/>
      <c r="O18" s="48"/>
      <c r="P18" s="48"/>
      <c r="Q18" s="48"/>
      <c r="R18" s="48"/>
      <c r="S18" s="48"/>
      <c r="T18" s="48"/>
    </row>
    <row r="19" spans="1:20" x14ac:dyDescent="0.2">
      <c r="A19" s="48"/>
      <c r="B19" s="48"/>
      <c r="C19" s="49"/>
      <c r="D19" s="49"/>
      <c r="E19" s="49"/>
      <c r="F19" s="49"/>
      <c r="G19" s="49"/>
      <c r="H19" s="49"/>
      <c r="I19" s="49"/>
      <c r="J19" s="48"/>
      <c r="K19" s="48"/>
      <c r="L19" s="48"/>
      <c r="M19" s="48"/>
      <c r="N19" s="48"/>
      <c r="O19" s="48"/>
      <c r="P19" s="48"/>
      <c r="Q19" s="48"/>
      <c r="R19" s="48"/>
      <c r="S19" s="48"/>
      <c r="T19" s="48"/>
    </row>
    <row r="20" spans="1:20" x14ac:dyDescent="0.2">
      <c r="A20" s="48"/>
      <c r="B20" s="48"/>
      <c r="C20" s="49"/>
      <c r="D20" s="49"/>
      <c r="E20" s="49"/>
      <c r="F20" s="49"/>
      <c r="G20" s="49"/>
      <c r="H20" s="49"/>
      <c r="I20" s="49"/>
      <c r="J20" s="48"/>
      <c r="K20" s="48"/>
      <c r="L20" s="48"/>
      <c r="M20" s="48"/>
      <c r="N20" s="48"/>
      <c r="O20" s="48"/>
      <c r="P20" s="48"/>
      <c r="Q20" s="48"/>
      <c r="R20" s="48"/>
      <c r="S20" s="48"/>
      <c r="T20" s="48"/>
    </row>
    <row r="21" spans="1:20" x14ac:dyDescent="0.2">
      <c r="A21" s="48"/>
      <c r="B21" s="48"/>
      <c r="C21" s="49"/>
      <c r="D21" s="49"/>
      <c r="E21" s="49"/>
      <c r="F21" s="49"/>
      <c r="G21" s="49"/>
      <c r="H21" s="49"/>
      <c r="I21" s="49"/>
      <c r="J21" s="48"/>
      <c r="K21" s="48"/>
      <c r="L21" s="48"/>
      <c r="M21" s="48"/>
      <c r="N21" s="48"/>
      <c r="O21" s="48"/>
      <c r="P21" s="48"/>
      <c r="Q21" s="48"/>
      <c r="R21" s="48"/>
      <c r="S21" s="48"/>
      <c r="T21" s="48"/>
    </row>
  </sheetData>
  <sheetProtection algorithmName="SHA-512" hashValue="e/uawwZGixO751ji+11HuOL1tsoUyzYjRTPatoJI1YrjZQ1FV3QRcYKnkITvlOZbBMXTXOmfLW51xLSOm/xKyw==" saltValue="6tWV3SOU4CEa6V8njzlYDQ==" spinCount="100000" sheet="1" scenarios="1"/>
  <protectedRanges>
    <protectedRange sqref="C5:C6" name="Plage2"/>
    <protectedRange sqref="C3:S3" name="Plage1"/>
  </protectedRanges>
  <customSheetViews>
    <customSheetView guid="{A226D0C2-451A-4FB6-AD05-3B5E8BF49918}" showRuler="0">
      <selection activeCell="H5" sqref="H5"/>
      <pageMargins left="0.78740157499999996" right="0.78740157499999996" top="0.984251969" bottom="0.984251969" header="0.4921259845" footer="0.4921259845"/>
      <headerFooter alignWithMargins="0"/>
    </customSheetView>
  </customSheetViews>
  <mergeCells count="4">
    <mergeCell ref="J5:J7"/>
    <mergeCell ref="C5:F5"/>
    <mergeCell ref="G6:I7"/>
    <mergeCell ref="G5:I5"/>
  </mergeCells>
  <phoneticPr fontId="1" type="noConversion"/>
  <pageMargins left="0.78740157499999996" right="0.78740157499999996" top="0.984251969" bottom="0.984251969" header="0.4921259845" footer="0.4921259845"/>
  <pageSetup paperSize="9" scale="56"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44424-C3DC-4E77-9ED0-F8B1492363C3}">
  <dimension ref="A1:T33"/>
  <sheetViews>
    <sheetView workbookViewId="0">
      <pane xSplit="19" ySplit="32" topLeftCell="T33" activePane="bottomRight" state="frozen"/>
      <selection pane="topRight" activeCell="T1" sqref="T1"/>
      <selection pane="bottomLeft" activeCell="A33" sqref="A33"/>
      <selection pane="bottomRight" activeCell="S3" sqref="S3"/>
    </sheetView>
  </sheetViews>
  <sheetFormatPr baseColWidth="10" defaultRowHeight="12.75" x14ac:dyDescent="0.2"/>
  <cols>
    <col min="19" max="19" width="16" customWidth="1"/>
  </cols>
  <sheetData>
    <row r="1" spans="1:20" x14ac:dyDescent="0.2">
      <c r="A1" s="59"/>
      <c r="B1" s="59"/>
      <c r="C1" s="59"/>
      <c r="D1" s="59"/>
      <c r="E1" s="59"/>
      <c r="F1" s="59"/>
      <c r="G1" s="59"/>
      <c r="H1" s="59"/>
      <c r="I1" s="59"/>
      <c r="J1" s="59"/>
      <c r="K1" s="59"/>
      <c r="L1" s="59"/>
      <c r="M1" s="59"/>
      <c r="N1" s="59"/>
      <c r="O1" s="59"/>
      <c r="P1" s="59"/>
      <c r="Q1" s="59"/>
      <c r="R1" s="59"/>
      <c r="S1" s="59"/>
      <c r="T1" s="59"/>
    </row>
    <row r="2" spans="1:20" x14ac:dyDescent="0.2">
      <c r="A2" s="59"/>
      <c r="B2" s="59"/>
      <c r="C2" s="59"/>
      <c r="D2" s="59"/>
      <c r="E2" s="59"/>
      <c r="F2" s="59"/>
      <c r="G2" s="59"/>
      <c r="H2" s="59"/>
      <c r="I2" s="59"/>
      <c r="J2" s="59"/>
      <c r="K2" s="59"/>
      <c r="L2" s="59"/>
      <c r="M2" s="59"/>
      <c r="N2" s="59"/>
      <c r="O2" s="59"/>
      <c r="P2" s="59"/>
      <c r="Q2" s="59"/>
      <c r="R2" s="59"/>
      <c r="S2" s="59"/>
      <c r="T2" s="59"/>
    </row>
    <row r="3" spans="1:20" x14ac:dyDescent="0.2">
      <c r="A3" s="59"/>
      <c r="B3" s="59"/>
      <c r="C3" s="59"/>
      <c r="D3" s="59"/>
      <c r="E3" s="59"/>
      <c r="F3" s="59"/>
      <c r="G3" s="59"/>
      <c r="H3" s="59"/>
      <c r="I3" s="59"/>
      <c r="J3" s="59"/>
      <c r="K3" s="59"/>
      <c r="L3" s="59"/>
      <c r="M3" s="59"/>
      <c r="N3" s="59"/>
      <c r="O3" s="59"/>
      <c r="P3" s="59"/>
      <c r="Q3" s="59"/>
      <c r="R3" s="59"/>
      <c r="S3" s="59"/>
      <c r="T3" s="59"/>
    </row>
    <row r="4" spans="1:20" x14ac:dyDescent="0.2">
      <c r="A4" s="59"/>
      <c r="B4" s="59"/>
      <c r="C4" s="59"/>
      <c r="D4" s="59"/>
      <c r="E4" s="59"/>
      <c r="F4" s="59"/>
      <c r="G4" s="59"/>
      <c r="H4" s="59"/>
      <c r="I4" s="59"/>
      <c r="J4" s="59"/>
      <c r="K4" s="59"/>
      <c r="L4" s="59"/>
      <c r="M4" s="59"/>
      <c r="N4" s="59"/>
      <c r="O4" s="59"/>
      <c r="P4" s="59"/>
      <c r="Q4" s="59"/>
      <c r="R4" s="59"/>
      <c r="S4" s="59"/>
      <c r="T4" s="59"/>
    </row>
    <row r="5" spans="1:20" x14ac:dyDescent="0.2">
      <c r="A5" s="59"/>
      <c r="B5" s="59"/>
      <c r="C5" s="59"/>
      <c r="D5" s="59"/>
      <c r="E5" s="59"/>
      <c r="F5" s="59"/>
      <c r="G5" s="59"/>
      <c r="H5" s="59"/>
      <c r="I5" s="59"/>
      <c r="J5" s="59"/>
      <c r="K5" s="59"/>
      <c r="L5" s="59"/>
      <c r="M5" s="59"/>
      <c r="N5" s="59"/>
      <c r="O5" s="59"/>
      <c r="P5" s="59"/>
      <c r="Q5" s="59"/>
      <c r="R5" s="59"/>
      <c r="S5" s="59"/>
      <c r="T5" s="59"/>
    </row>
    <row r="6" spans="1:20" x14ac:dyDescent="0.2">
      <c r="A6" s="59"/>
      <c r="B6" s="59"/>
      <c r="C6" s="59"/>
      <c r="D6" s="59"/>
      <c r="E6" s="59"/>
      <c r="F6" s="59"/>
      <c r="G6" s="59"/>
      <c r="H6" s="59"/>
      <c r="I6" s="59"/>
      <c r="J6" s="59"/>
      <c r="K6" s="59"/>
      <c r="L6" s="59"/>
      <c r="M6" s="59"/>
      <c r="N6" s="59"/>
      <c r="O6" s="59"/>
      <c r="P6" s="59"/>
      <c r="Q6" s="59"/>
      <c r="R6" s="59"/>
      <c r="S6" s="59"/>
      <c r="T6" s="59"/>
    </row>
    <row r="7" spans="1:20" x14ac:dyDescent="0.2">
      <c r="A7" s="59"/>
      <c r="B7" s="59"/>
      <c r="C7" s="59"/>
      <c r="D7" s="59"/>
      <c r="E7" s="59"/>
      <c r="F7" s="59"/>
      <c r="G7" s="59"/>
      <c r="H7" s="59"/>
      <c r="I7" s="59"/>
      <c r="J7" s="59"/>
      <c r="K7" s="59"/>
      <c r="L7" s="59"/>
      <c r="M7" s="59"/>
      <c r="N7" s="59"/>
      <c r="O7" s="59"/>
      <c r="P7" s="59"/>
      <c r="Q7" s="59"/>
      <c r="R7" s="59"/>
      <c r="S7" s="59"/>
      <c r="T7" s="59"/>
    </row>
    <row r="8" spans="1:20" x14ac:dyDescent="0.2">
      <c r="A8" s="59"/>
      <c r="B8" s="59"/>
      <c r="C8" s="59"/>
      <c r="D8" s="59"/>
      <c r="E8" s="59"/>
      <c r="F8" s="59"/>
      <c r="G8" s="59"/>
      <c r="H8" s="59"/>
      <c r="I8" s="59"/>
      <c r="J8" s="59"/>
      <c r="K8" s="59"/>
      <c r="L8" s="59"/>
      <c r="M8" s="59"/>
      <c r="N8" s="59"/>
      <c r="O8" s="59"/>
      <c r="P8" s="59"/>
      <c r="Q8" s="59"/>
      <c r="R8" s="59"/>
      <c r="S8" s="59"/>
      <c r="T8" s="59"/>
    </row>
    <row r="9" spans="1:20" x14ac:dyDescent="0.2">
      <c r="A9" s="59"/>
      <c r="B9" s="59"/>
      <c r="C9" s="59"/>
      <c r="D9" s="59"/>
      <c r="E9" s="59"/>
      <c r="F9" s="59"/>
      <c r="G9" s="59"/>
      <c r="H9" s="59"/>
      <c r="I9" s="59"/>
      <c r="J9" s="59"/>
      <c r="K9" s="59"/>
      <c r="L9" s="59"/>
      <c r="M9" s="59"/>
      <c r="N9" s="59"/>
      <c r="O9" s="59"/>
      <c r="P9" s="59"/>
      <c r="Q9" s="59"/>
      <c r="R9" s="59"/>
      <c r="S9" s="59"/>
      <c r="T9" s="59"/>
    </row>
    <row r="10" spans="1:20" x14ac:dyDescent="0.2">
      <c r="A10" s="59"/>
      <c r="B10" s="59"/>
      <c r="C10" s="59"/>
      <c r="D10" s="59"/>
      <c r="E10" s="59"/>
      <c r="F10" s="59"/>
      <c r="G10" s="59"/>
      <c r="H10" s="59"/>
      <c r="I10" s="59"/>
      <c r="J10" s="59"/>
      <c r="K10" s="59"/>
      <c r="L10" s="59"/>
      <c r="M10" s="59"/>
      <c r="N10" s="59"/>
      <c r="O10" s="59"/>
      <c r="P10" s="59"/>
      <c r="Q10" s="59"/>
      <c r="R10" s="59"/>
      <c r="S10" s="59"/>
      <c r="T10" s="59"/>
    </row>
    <row r="11" spans="1:20" x14ac:dyDescent="0.2">
      <c r="A11" s="59"/>
      <c r="B11" s="59"/>
      <c r="C11" s="59"/>
      <c r="D11" s="59"/>
      <c r="E11" s="59"/>
      <c r="F11" s="59"/>
      <c r="G11" s="59"/>
      <c r="H11" s="59"/>
      <c r="I11" s="59"/>
      <c r="J11" s="59"/>
      <c r="K11" s="59"/>
      <c r="L11" s="59"/>
      <c r="M11" s="59"/>
      <c r="N11" s="59"/>
      <c r="O11" s="59"/>
      <c r="P11" s="59"/>
      <c r="Q11" s="59"/>
      <c r="R11" s="59"/>
      <c r="S11" s="59"/>
      <c r="T11" s="59"/>
    </row>
    <row r="12" spans="1:20" x14ac:dyDescent="0.2">
      <c r="A12" s="59"/>
      <c r="B12" s="59"/>
      <c r="C12" s="59"/>
      <c r="D12" s="59"/>
      <c r="E12" s="59"/>
      <c r="F12" s="59"/>
      <c r="G12" s="59"/>
      <c r="H12" s="59"/>
      <c r="I12" s="59"/>
      <c r="J12" s="59"/>
      <c r="K12" s="59"/>
      <c r="L12" s="59"/>
      <c r="M12" s="59"/>
      <c r="N12" s="59"/>
      <c r="O12" s="59"/>
      <c r="P12" s="59"/>
      <c r="Q12" s="59"/>
      <c r="R12" s="59"/>
      <c r="S12" s="59"/>
      <c r="T12" s="59"/>
    </row>
    <row r="13" spans="1:20" x14ac:dyDescent="0.2">
      <c r="A13" s="59"/>
      <c r="B13" s="59"/>
      <c r="C13" s="59"/>
      <c r="D13" s="59"/>
      <c r="E13" s="59"/>
      <c r="F13" s="59"/>
      <c r="G13" s="59"/>
      <c r="H13" s="59"/>
      <c r="I13" s="59"/>
      <c r="J13" s="59"/>
      <c r="K13" s="59"/>
      <c r="L13" s="59"/>
      <c r="M13" s="59"/>
      <c r="N13" s="59"/>
      <c r="O13" s="59"/>
      <c r="P13" s="59"/>
      <c r="Q13" s="59"/>
      <c r="R13" s="59"/>
      <c r="S13" s="59"/>
      <c r="T13" s="59"/>
    </row>
    <row r="14" spans="1:20" x14ac:dyDescent="0.2">
      <c r="A14" s="59"/>
      <c r="B14" s="59"/>
      <c r="C14" s="59"/>
      <c r="D14" s="59"/>
      <c r="E14" s="59"/>
      <c r="F14" s="59"/>
      <c r="G14" s="59"/>
      <c r="H14" s="59"/>
      <c r="I14" s="59"/>
      <c r="J14" s="59"/>
      <c r="K14" s="59"/>
      <c r="L14" s="59"/>
      <c r="M14" s="59"/>
      <c r="N14" s="59"/>
      <c r="O14" s="59"/>
      <c r="P14" s="59"/>
      <c r="Q14" s="59"/>
      <c r="R14" s="59"/>
      <c r="S14" s="59"/>
      <c r="T14" s="59"/>
    </row>
    <row r="15" spans="1:20" x14ac:dyDescent="0.2">
      <c r="A15" s="59"/>
      <c r="B15" s="59"/>
      <c r="C15" s="59"/>
      <c r="D15" s="59"/>
      <c r="E15" s="59"/>
      <c r="F15" s="59"/>
      <c r="G15" s="59"/>
      <c r="H15" s="59"/>
      <c r="I15" s="59"/>
      <c r="J15" s="59"/>
      <c r="K15" s="59"/>
      <c r="L15" s="59"/>
      <c r="M15" s="59"/>
      <c r="N15" s="59"/>
      <c r="O15" s="59"/>
      <c r="P15" s="59"/>
      <c r="Q15" s="59"/>
      <c r="R15" s="59"/>
      <c r="S15" s="59"/>
      <c r="T15" s="59"/>
    </row>
    <row r="16" spans="1:20" x14ac:dyDescent="0.2">
      <c r="A16" s="59"/>
      <c r="B16" s="59"/>
      <c r="C16" s="59"/>
      <c r="D16" s="59"/>
      <c r="E16" s="59"/>
      <c r="F16" s="59"/>
      <c r="G16" s="59"/>
      <c r="H16" s="59"/>
      <c r="I16" s="59"/>
      <c r="J16" s="59"/>
      <c r="K16" s="59"/>
      <c r="L16" s="59"/>
      <c r="M16" s="59"/>
      <c r="N16" s="59"/>
      <c r="O16" s="59"/>
      <c r="P16" s="59"/>
      <c r="Q16" s="59"/>
      <c r="R16" s="59"/>
      <c r="S16" s="59"/>
      <c r="T16" s="59"/>
    </row>
    <row r="17" spans="1:20" x14ac:dyDescent="0.2">
      <c r="A17" s="59"/>
      <c r="B17" s="59"/>
      <c r="C17" s="59"/>
      <c r="D17" s="59"/>
      <c r="E17" s="59"/>
      <c r="F17" s="59"/>
      <c r="G17" s="59"/>
      <c r="H17" s="59"/>
      <c r="I17" s="59"/>
      <c r="J17" s="59"/>
      <c r="K17" s="59"/>
      <c r="L17" s="59"/>
      <c r="M17" s="59"/>
      <c r="N17" s="59"/>
      <c r="O17" s="59"/>
      <c r="P17" s="59"/>
      <c r="Q17" s="59"/>
      <c r="R17" s="59"/>
      <c r="S17" s="59"/>
      <c r="T17" s="59"/>
    </row>
    <row r="18" spans="1:20" x14ac:dyDescent="0.2">
      <c r="A18" s="59"/>
      <c r="B18" s="59"/>
      <c r="C18" s="59"/>
      <c r="D18" s="59"/>
      <c r="E18" s="59"/>
      <c r="F18" s="59"/>
      <c r="G18" s="59"/>
      <c r="H18" s="59"/>
      <c r="I18" s="59"/>
      <c r="J18" s="59"/>
      <c r="K18" s="59"/>
      <c r="L18" s="59"/>
      <c r="M18" s="59"/>
      <c r="N18" s="59"/>
      <c r="O18" s="59"/>
      <c r="P18" s="59"/>
      <c r="Q18" s="59"/>
      <c r="R18" s="59"/>
      <c r="S18" s="59"/>
      <c r="T18" s="59"/>
    </row>
    <row r="19" spans="1:20" x14ac:dyDescent="0.2">
      <c r="A19" s="59"/>
      <c r="B19" s="59"/>
      <c r="C19" s="59"/>
      <c r="D19" s="59"/>
      <c r="E19" s="59"/>
      <c r="F19" s="59"/>
      <c r="G19" s="59"/>
      <c r="H19" s="59"/>
      <c r="I19" s="59"/>
      <c r="J19" s="59"/>
      <c r="K19" s="59"/>
      <c r="L19" s="59"/>
      <c r="M19" s="59"/>
      <c r="N19" s="59"/>
      <c r="O19" s="59"/>
      <c r="P19" s="59"/>
      <c r="Q19" s="59"/>
      <c r="R19" s="59"/>
      <c r="S19" s="59"/>
      <c r="T19" s="59"/>
    </row>
    <row r="20" spans="1:20" x14ac:dyDescent="0.2">
      <c r="A20" s="59"/>
      <c r="B20" s="59"/>
      <c r="C20" s="59"/>
      <c r="D20" s="59"/>
      <c r="E20" s="59"/>
      <c r="F20" s="59"/>
      <c r="G20" s="59"/>
      <c r="H20" s="59"/>
      <c r="I20" s="59"/>
      <c r="J20" s="59"/>
      <c r="K20" s="59"/>
      <c r="L20" s="59"/>
      <c r="M20" s="59"/>
      <c r="N20" s="59"/>
      <c r="O20" s="59"/>
      <c r="P20" s="59"/>
      <c r="Q20" s="59"/>
      <c r="R20" s="59"/>
      <c r="S20" s="59"/>
      <c r="T20" s="59"/>
    </row>
    <row r="21" spans="1:20" x14ac:dyDescent="0.2">
      <c r="A21" s="59"/>
      <c r="B21" s="59"/>
      <c r="C21" s="59"/>
      <c r="D21" s="59"/>
      <c r="E21" s="59"/>
      <c r="F21" s="59"/>
      <c r="G21" s="59"/>
      <c r="H21" s="59"/>
      <c r="I21" s="59"/>
      <c r="J21" s="59"/>
      <c r="K21" s="59"/>
      <c r="L21" s="59"/>
      <c r="M21" s="59"/>
      <c r="N21" s="59"/>
      <c r="O21" s="59"/>
      <c r="P21" s="59"/>
      <c r="Q21" s="59"/>
      <c r="R21" s="59"/>
      <c r="S21" s="59"/>
      <c r="T21" s="59"/>
    </row>
    <row r="22" spans="1:20" x14ac:dyDescent="0.2">
      <c r="A22" s="59"/>
      <c r="B22" s="59"/>
      <c r="C22" s="59"/>
      <c r="D22" s="59"/>
      <c r="E22" s="59"/>
      <c r="F22" s="59"/>
      <c r="G22" s="59"/>
      <c r="H22" s="59"/>
      <c r="I22" s="59"/>
      <c r="J22" s="59"/>
      <c r="K22" s="59"/>
      <c r="L22" s="59"/>
      <c r="M22" s="59"/>
      <c r="N22" s="59"/>
      <c r="O22" s="59"/>
      <c r="P22" s="59"/>
      <c r="Q22" s="59"/>
      <c r="R22" s="59"/>
      <c r="S22" s="59"/>
      <c r="T22" s="59"/>
    </row>
    <row r="23" spans="1:20" x14ac:dyDescent="0.2">
      <c r="A23" s="59"/>
      <c r="B23" s="59"/>
      <c r="C23" s="59"/>
      <c r="D23" s="59"/>
      <c r="E23" s="59"/>
      <c r="F23" s="59"/>
      <c r="G23" s="59"/>
      <c r="H23" s="59"/>
      <c r="I23" s="59"/>
      <c r="J23" s="59"/>
      <c r="K23" s="59"/>
      <c r="L23" s="59"/>
      <c r="M23" s="59"/>
      <c r="N23" s="59"/>
      <c r="O23" s="59"/>
      <c r="P23" s="59"/>
      <c r="Q23" s="59"/>
      <c r="R23" s="59"/>
      <c r="S23" s="59"/>
      <c r="T23" s="59"/>
    </row>
    <row r="24" spans="1:20" x14ac:dyDescent="0.2">
      <c r="A24" s="59"/>
      <c r="B24" s="59"/>
      <c r="C24" s="59"/>
      <c r="D24" s="59"/>
      <c r="E24" s="59"/>
      <c r="F24" s="59"/>
      <c r="G24" s="59"/>
      <c r="H24" s="59"/>
      <c r="I24" s="59"/>
      <c r="J24" s="59"/>
      <c r="K24" s="59"/>
      <c r="L24" s="59"/>
      <c r="M24" s="59"/>
      <c r="N24" s="59"/>
      <c r="O24" s="59"/>
      <c r="P24" s="59"/>
      <c r="Q24" s="59"/>
      <c r="R24" s="59"/>
      <c r="S24" s="59"/>
      <c r="T24" s="59"/>
    </row>
    <row r="25" spans="1:20" x14ac:dyDescent="0.2">
      <c r="A25" s="59"/>
      <c r="B25" s="59"/>
      <c r="C25" s="59"/>
      <c r="D25" s="59"/>
      <c r="E25" s="59"/>
      <c r="F25" s="59"/>
      <c r="G25" s="59"/>
      <c r="H25" s="59"/>
      <c r="I25" s="59"/>
      <c r="J25" s="59"/>
      <c r="K25" s="59"/>
      <c r="L25" s="59"/>
      <c r="M25" s="59"/>
      <c r="N25" s="59"/>
      <c r="O25" s="59"/>
      <c r="P25" s="59"/>
      <c r="Q25" s="59"/>
      <c r="R25" s="59"/>
      <c r="S25" s="59"/>
      <c r="T25" s="59"/>
    </row>
    <row r="26" spans="1:20" x14ac:dyDescent="0.2">
      <c r="A26" s="59"/>
      <c r="B26" s="59"/>
      <c r="C26" s="59"/>
      <c r="D26" s="59"/>
      <c r="E26" s="59"/>
      <c r="F26" s="59"/>
      <c r="G26" s="59"/>
      <c r="H26" s="59"/>
      <c r="I26" s="59"/>
      <c r="J26" s="59"/>
      <c r="K26" s="59"/>
      <c r="L26" s="59"/>
      <c r="M26" s="59"/>
      <c r="N26" s="59"/>
      <c r="O26" s="59"/>
      <c r="P26" s="59"/>
      <c r="Q26" s="59"/>
      <c r="R26" s="59"/>
      <c r="S26" s="59"/>
      <c r="T26" s="59"/>
    </row>
    <row r="27" spans="1:20" x14ac:dyDescent="0.2">
      <c r="A27" s="59"/>
      <c r="B27" s="59"/>
      <c r="C27" s="59"/>
      <c r="D27" s="59"/>
      <c r="E27" s="59"/>
      <c r="F27" s="59"/>
      <c r="G27" s="59"/>
      <c r="H27" s="59"/>
      <c r="I27" s="59"/>
      <c r="J27" s="59"/>
      <c r="K27" s="59"/>
      <c r="L27" s="59"/>
      <c r="M27" s="59"/>
      <c r="N27" s="59"/>
      <c r="O27" s="59"/>
      <c r="P27" s="59"/>
      <c r="Q27" s="59"/>
      <c r="R27" s="59"/>
      <c r="S27" s="59"/>
      <c r="T27" s="59"/>
    </row>
    <row r="28" spans="1:20" x14ac:dyDescent="0.2">
      <c r="A28" s="59"/>
      <c r="B28" s="59"/>
      <c r="C28" s="59"/>
      <c r="D28" s="59"/>
      <c r="E28" s="59"/>
      <c r="F28" s="59"/>
      <c r="G28" s="59"/>
      <c r="H28" s="59"/>
      <c r="I28" s="59"/>
      <c r="J28" s="59"/>
      <c r="K28" s="59"/>
      <c r="L28" s="59"/>
      <c r="M28" s="59"/>
      <c r="N28" s="59"/>
      <c r="O28" s="59"/>
      <c r="P28" s="59"/>
      <c r="Q28" s="59"/>
      <c r="R28" s="59"/>
      <c r="S28" s="59"/>
      <c r="T28" s="59"/>
    </row>
    <row r="29" spans="1:20" x14ac:dyDescent="0.2">
      <c r="A29" s="59"/>
      <c r="B29" s="59"/>
      <c r="C29" s="59"/>
      <c r="D29" s="59"/>
      <c r="E29" s="59"/>
      <c r="F29" s="59"/>
      <c r="G29" s="59"/>
      <c r="H29" s="59"/>
      <c r="I29" s="59"/>
      <c r="J29" s="59"/>
      <c r="K29" s="59"/>
      <c r="L29" s="59"/>
      <c r="M29" s="59"/>
      <c r="N29" s="59"/>
      <c r="O29" s="59"/>
      <c r="P29" s="59"/>
      <c r="Q29" s="59"/>
      <c r="R29" s="59"/>
      <c r="S29" s="59"/>
      <c r="T29" s="59"/>
    </row>
    <row r="30" spans="1:20" x14ac:dyDescent="0.2">
      <c r="A30" s="59"/>
      <c r="B30" s="59"/>
      <c r="C30" s="59"/>
      <c r="D30" s="59"/>
      <c r="E30" s="59"/>
      <c r="F30" s="59"/>
      <c r="G30" s="59"/>
      <c r="H30" s="59"/>
      <c r="I30" s="59"/>
      <c r="J30" s="59"/>
      <c r="K30" s="59"/>
      <c r="L30" s="59"/>
      <c r="M30" s="59"/>
      <c r="N30" s="59"/>
      <c r="O30" s="59"/>
      <c r="P30" s="59"/>
      <c r="Q30" s="59"/>
      <c r="R30" s="59"/>
      <c r="S30" s="59"/>
      <c r="T30" s="59"/>
    </row>
    <row r="31" spans="1:20" x14ac:dyDescent="0.2">
      <c r="A31" s="59"/>
      <c r="B31" s="59"/>
      <c r="C31" s="59"/>
      <c r="D31" s="59"/>
      <c r="E31" s="59"/>
      <c r="F31" s="59"/>
      <c r="G31" s="59"/>
      <c r="H31" s="59"/>
      <c r="I31" s="59"/>
      <c r="J31" s="59"/>
      <c r="K31" s="59"/>
      <c r="L31" s="59"/>
      <c r="M31" s="59"/>
      <c r="N31" s="59"/>
      <c r="O31" s="59"/>
      <c r="P31" s="59"/>
      <c r="Q31" s="59"/>
      <c r="R31" s="59"/>
      <c r="S31" s="59"/>
      <c r="T31" s="59"/>
    </row>
    <row r="32" spans="1:20" ht="18" customHeight="1" x14ac:dyDescent="0.2">
      <c r="A32" s="59"/>
      <c r="B32" s="59"/>
      <c r="C32" s="59"/>
      <c r="D32" s="59"/>
      <c r="E32" s="59"/>
      <c r="F32" s="59"/>
      <c r="G32" s="59"/>
      <c r="H32" s="59"/>
      <c r="I32" s="59"/>
      <c r="J32" s="59"/>
      <c r="K32" s="59"/>
      <c r="L32" s="59"/>
      <c r="M32" s="59"/>
      <c r="N32" s="59"/>
      <c r="O32" s="59"/>
      <c r="P32" s="59"/>
      <c r="Q32" s="59"/>
      <c r="R32" s="59"/>
      <c r="S32" s="59"/>
      <c r="T32" s="59"/>
    </row>
    <row r="33" spans="1:20" x14ac:dyDescent="0.2">
      <c r="A33" s="59"/>
      <c r="B33" s="59"/>
      <c r="C33" s="59"/>
      <c r="D33" s="59"/>
      <c r="E33" s="59"/>
      <c r="F33" s="59"/>
      <c r="G33" s="59"/>
      <c r="H33" s="59"/>
      <c r="I33" s="59"/>
      <c r="J33" s="59"/>
      <c r="K33" s="59"/>
      <c r="L33" s="59"/>
      <c r="M33" s="59"/>
      <c r="N33" s="59"/>
      <c r="O33" s="59"/>
      <c r="P33" s="59"/>
      <c r="Q33" s="59"/>
      <c r="R33" s="59"/>
      <c r="S33" s="59"/>
      <c r="T33" s="59"/>
    </row>
  </sheetData>
  <sheetProtection algorithmName="SHA-512" hashValue="YrB8PFh5U92EWL3cgcS55NBzFohAki4NZyo1XKoiSIQbhh1L4mt9OluNT1E2y8IwshoxpXxFKV92KvmiZMkrZg==" saltValue="euLaPcFDv37/m/ZL8J0hWA==" spinCount="100000" sheet="1" objects="1" scenarios="1" selectLockedCells="1" selectUn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6"/>
  <sheetViews>
    <sheetView workbookViewId="0">
      <selection activeCell="A8" sqref="A8"/>
    </sheetView>
  </sheetViews>
  <sheetFormatPr baseColWidth="10" defaultRowHeight="12.75" x14ac:dyDescent="0.2"/>
  <cols>
    <col min="1" max="1" width="20.85546875" style="2" customWidth="1"/>
    <col min="2" max="8" width="8.85546875" style="1" customWidth="1"/>
    <col min="9" max="52" width="8.85546875" style="2" customWidth="1"/>
    <col min="53" max="16384" width="11.42578125" style="2"/>
  </cols>
  <sheetData>
    <row r="1" spans="1:52" x14ac:dyDescent="0.2">
      <c r="A1" s="60" t="s">
        <v>8</v>
      </c>
      <c r="B1" s="16" t="s">
        <v>0</v>
      </c>
      <c r="C1" s="16" t="s">
        <v>9</v>
      </c>
      <c r="D1" s="16" t="s">
        <v>10</v>
      </c>
      <c r="E1" s="16" t="s">
        <v>11</v>
      </c>
      <c r="F1" s="16" t="s">
        <v>12</v>
      </c>
      <c r="G1" s="16" t="s">
        <v>13</v>
      </c>
      <c r="H1" s="16" t="s">
        <v>14</v>
      </c>
      <c r="I1" s="16" t="s">
        <v>15</v>
      </c>
      <c r="J1" s="16" t="s">
        <v>16</v>
      </c>
      <c r="K1" s="16" t="s">
        <v>17</v>
      </c>
      <c r="L1" s="16" t="s">
        <v>18</v>
      </c>
      <c r="M1" s="16" t="s">
        <v>19</v>
      </c>
      <c r="N1" s="16" t="s">
        <v>20</v>
      </c>
      <c r="O1" s="16" t="s">
        <v>21</v>
      </c>
      <c r="P1" s="16" t="s">
        <v>22</v>
      </c>
      <c r="Q1" s="16" t="s">
        <v>23</v>
      </c>
      <c r="R1" s="17" t="s">
        <v>24</v>
      </c>
      <c r="S1" s="21" t="s">
        <v>0</v>
      </c>
      <c r="T1" s="22" t="s">
        <v>9</v>
      </c>
      <c r="U1" s="22" t="s">
        <v>10</v>
      </c>
      <c r="V1" s="22" t="s">
        <v>11</v>
      </c>
      <c r="W1" s="22" t="s">
        <v>12</v>
      </c>
      <c r="X1" s="22" t="s">
        <v>13</v>
      </c>
      <c r="Y1" s="22" t="s">
        <v>14</v>
      </c>
      <c r="Z1" s="22" t="s">
        <v>15</v>
      </c>
      <c r="AA1" s="22" t="s">
        <v>16</v>
      </c>
      <c r="AB1" s="22" t="s">
        <v>17</v>
      </c>
      <c r="AC1" s="22" t="s">
        <v>18</v>
      </c>
      <c r="AD1" s="22" t="s">
        <v>19</v>
      </c>
      <c r="AE1" s="22" t="s">
        <v>20</v>
      </c>
      <c r="AF1" s="22" t="s">
        <v>21</v>
      </c>
      <c r="AG1" s="22" t="s">
        <v>22</v>
      </c>
      <c r="AH1" s="22" t="s">
        <v>23</v>
      </c>
      <c r="AI1" s="23" t="s">
        <v>24</v>
      </c>
      <c r="AJ1" s="29" t="s">
        <v>0</v>
      </c>
      <c r="AK1" s="30" t="s">
        <v>9</v>
      </c>
      <c r="AL1" s="30" t="s">
        <v>10</v>
      </c>
      <c r="AM1" s="30" t="s">
        <v>11</v>
      </c>
      <c r="AN1" s="30" t="s">
        <v>12</v>
      </c>
      <c r="AO1" s="30" t="s">
        <v>13</v>
      </c>
      <c r="AP1" s="30" t="s">
        <v>14</v>
      </c>
      <c r="AQ1" s="30" t="s">
        <v>15</v>
      </c>
      <c r="AR1" s="30" t="s">
        <v>16</v>
      </c>
      <c r="AS1" s="30" t="s">
        <v>17</v>
      </c>
      <c r="AT1" s="30" t="s">
        <v>18</v>
      </c>
      <c r="AU1" s="30" t="s">
        <v>19</v>
      </c>
      <c r="AV1" s="30" t="s">
        <v>20</v>
      </c>
      <c r="AW1" s="30" t="s">
        <v>21</v>
      </c>
      <c r="AX1" s="30" t="s">
        <v>22</v>
      </c>
      <c r="AY1" s="30" t="s">
        <v>23</v>
      </c>
      <c r="AZ1" s="31" t="s">
        <v>24</v>
      </c>
    </row>
    <row r="2" spans="1:52" x14ac:dyDescent="0.2">
      <c r="A2" s="61" t="s">
        <v>25</v>
      </c>
      <c r="B2" s="13">
        <v>1</v>
      </c>
      <c r="C2" s="13">
        <v>1</v>
      </c>
      <c r="D2" s="13">
        <v>1</v>
      </c>
      <c r="E2" s="13">
        <v>1</v>
      </c>
      <c r="F2" s="13">
        <v>1</v>
      </c>
      <c r="G2" s="13">
        <v>1</v>
      </c>
      <c r="H2" s="13">
        <v>1</v>
      </c>
      <c r="I2" s="13">
        <v>1</v>
      </c>
      <c r="J2" s="13">
        <v>1</v>
      </c>
      <c r="K2" s="13">
        <v>1</v>
      </c>
      <c r="L2" s="13">
        <v>1</v>
      </c>
      <c r="M2" s="13">
        <v>1</v>
      </c>
      <c r="N2" s="13">
        <v>1</v>
      </c>
      <c r="O2" s="13">
        <v>1</v>
      </c>
      <c r="P2" s="13">
        <v>1</v>
      </c>
      <c r="Q2" s="13">
        <v>1</v>
      </c>
      <c r="R2" s="18">
        <v>1</v>
      </c>
      <c r="S2" s="24">
        <v>1</v>
      </c>
      <c r="T2" s="14">
        <v>1</v>
      </c>
      <c r="U2" s="14">
        <v>1</v>
      </c>
      <c r="V2" s="14">
        <v>1</v>
      </c>
      <c r="W2" s="14">
        <v>1</v>
      </c>
      <c r="X2" s="14">
        <v>1</v>
      </c>
      <c r="Y2" s="14">
        <v>1</v>
      </c>
      <c r="Z2" s="14">
        <v>1</v>
      </c>
      <c r="AA2" s="14">
        <v>1</v>
      </c>
      <c r="AB2" s="14">
        <v>1</v>
      </c>
      <c r="AC2" s="14">
        <v>1</v>
      </c>
      <c r="AD2" s="14">
        <v>1</v>
      </c>
      <c r="AE2" s="14">
        <v>1</v>
      </c>
      <c r="AF2" s="14">
        <v>1</v>
      </c>
      <c r="AG2" s="14">
        <v>1</v>
      </c>
      <c r="AH2" s="14">
        <v>1</v>
      </c>
      <c r="AI2" s="25">
        <v>1</v>
      </c>
      <c r="AJ2" s="32">
        <v>1</v>
      </c>
      <c r="AK2" s="15">
        <v>1</v>
      </c>
      <c r="AL2" s="15">
        <v>1</v>
      </c>
      <c r="AM2" s="15">
        <v>1</v>
      </c>
      <c r="AN2" s="15">
        <v>1</v>
      </c>
      <c r="AO2" s="15">
        <v>1</v>
      </c>
      <c r="AP2" s="15">
        <v>1</v>
      </c>
      <c r="AQ2" s="15">
        <v>1</v>
      </c>
      <c r="AR2" s="15">
        <v>1</v>
      </c>
      <c r="AS2" s="15">
        <v>1</v>
      </c>
      <c r="AT2" s="15">
        <v>1</v>
      </c>
      <c r="AU2" s="15">
        <v>1</v>
      </c>
      <c r="AV2" s="15">
        <v>1</v>
      </c>
      <c r="AW2" s="15">
        <v>1</v>
      </c>
      <c r="AX2" s="15">
        <v>1</v>
      </c>
      <c r="AY2" s="15">
        <v>1</v>
      </c>
      <c r="AZ2" s="33">
        <v>1</v>
      </c>
    </row>
    <row r="3" spans="1:52" x14ac:dyDescent="0.2">
      <c r="A3" s="61" t="s">
        <v>26</v>
      </c>
      <c r="B3" s="13">
        <v>3</v>
      </c>
      <c r="C3" s="13">
        <v>4</v>
      </c>
      <c r="D3" s="13">
        <v>3.25</v>
      </c>
      <c r="E3" s="13">
        <v>4</v>
      </c>
      <c r="F3" s="13">
        <v>2</v>
      </c>
      <c r="G3" s="13">
        <v>2</v>
      </c>
      <c r="H3" s="13">
        <v>6</v>
      </c>
      <c r="I3" s="13">
        <v>3</v>
      </c>
      <c r="J3" s="13">
        <v>4</v>
      </c>
      <c r="K3" s="13">
        <v>5</v>
      </c>
      <c r="L3" s="13">
        <v>16</v>
      </c>
      <c r="M3" s="13">
        <v>4</v>
      </c>
      <c r="N3" s="13">
        <v>52.5</v>
      </c>
      <c r="O3" s="13">
        <v>3</v>
      </c>
      <c r="P3" s="13">
        <v>2</v>
      </c>
      <c r="Q3" s="13">
        <v>1</v>
      </c>
      <c r="R3" s="18">
        <v>1</v>
      </c>
      <c r="S3" s="24">
        <v>4</v>
      </c>
      <c r="T3" s="14">
        <v>5.75</v>
      </c>
      <c r="U3" s="14">
        <v>5</v>
      </c>
      <c r="V3" s="14">
        <v>5</v>
      </c>
      <c r="W3" s="14">
        <v>3</v>
      </c>
      <c r="X3" s="14">
        <v>1</v>
      </c>
      <c r="Y3" s="14">
        <v>5</v>
      </c>
      <c r="Z3" s="14">
        <v>3</v>
      </c>
      <c r="AA3" s="14">
        <v>5</v>
      </c>
      <c r="AB3" s="14">
        <v>4</v>
      </c>
      <c r="AC3" s="14">
        <v>22</v>
      </c>
      <c r="AD3" s="14">
        <v>12.25</v>
      </c>
      <c r="AE3" s="14">
        <v>74</v>
      </c>
      <c r="AF3" s="14">
        <v>4</v>
      </c>
      <c r="AG3" s="14">
        <v>4</v>
      </c>
      <c r="AH3" s="14">
        <v>1</v>
      </c>
      <c r="AI3" s="25">
        <v>2</v>
      </c>
      <c r="AJ3" s="32">
        <v>4</v>
      </c>
      <c r="AK3" s="15">
        <v>4</v>
      </c>
      <c r="AL3" s="15">
        <v>2</v>
      </c>
      <c r="AM3" s="15">
        <v>4</v>
      </c>
      <c r="AN3" s="15">
        <v>3</v>
      </c>
      <c r="AO3" s="15">
        <v>1</v>
      </c>
      <c r="AP3" s="15">
        <v>4</v>
      </c>
      <c r="AQ3" s="15">
        <v>4</v>
      </c>
      <c r="AR3" s="15">
        <v>4</v>
      </c>
      <c r="AS3" s="15">
        <v>4</v>
      </c>
      <c r="AT3" s="15">
        <v>18</v>
      </c>
      <c r="AU3" s="15">
        <v>5</v>
      </c>
      <c r="AV3" s="15">
        <v>59</v>
      </c>
      <c r="AW3" s="15">
        <v>7</v>
      </c>
      <c r="AX3" s="15">
        <v>2</v>
      </c>
      <c r="AY3" s="15">
        <v>2</v>
      </c>
      <c r="AZ3" s="33">
        <v>2</v>
      </c>
    </row>
    <row r="4" spans="1:52" x14ac:dyDescent="0.2">
      <c r="A4" s="61" t="s">
        <v>27</v>
      </c>
      <c r="B4" s="13">
        <v>19</v>
      </c>
      <c r="C4" s="13">
        <v>23.5</v>
      </c>
      <c r="D4" s="13">
        <v>26.75</v>
      </c>
      <c r="E4" s="13">
        <v>28.5</v>
      </c>
      <c r="F4" s="13">
        <v>8.5</v>
      </c>
      <c r="G4" s="13">
        <v>9</v>
      </c>
      <c r="H4" s="13">
        <v>34</v>
      </c>
      <c r="I4" s="13">
        <v>11</v>
      </c>
      <c r="J4" s="13">
        <v>17</v>
      </c>
      <c r="K4" s="13">
        <v>25.5</v>
      </c>
      <c r="L4" s="13">
        <v>157.5</v>
      </c>
      <c r="M4" s="13">
        <v>33</v>
      </c>
      <c r="N4" s="13">
        <v>693.5</v>
      </c>
      <c r="O4" s="13">
        <v>15</v>
      </c>
      <c r="P4" s="13">
        <v>6</v>
      </c>
      <c r="Q4" s="13">
        <v>4</v>
      </c>
      <c r="R4" s="18">
        <v>7</v>
      </c>
      <c r="S4" s="24">
        <v>36</v>
      </c>
      <c r="T4" s="14">
        <v>46</v>
      </c>
      <c r="U4" s="14">
        <v>27</v>
      </c>
      <c r="V4" s="14">
        <v>54</v>
      </c>
      <c r="W4" s="14">
        <v>12.5</v>
      </c>
      <c r="X4" s="14">
        <v>5</v>
      </c>
      <c r="Y4" s="14">
        <v>32</v>
      </c>
      <c r="Z4" s="14">
        <v>15</v>
      </c>
      <c r="AA4" s="14">
        <v>29</v>
      </c>
      <c r="AB4" s="14">
        <v>31.25</v>
      </c>
      <c r="AC4" s="14">
        <v>176.75</v>
      </c>
      <c r="AD4" s="14">
        <v>63.25</v>
      </c>
      <c r="AE4" s="14">
        <v>927</v>
      </c>
      <c r="AF4" s="14">
        <v>23</v>
      </c>
      <c r="AG4" s="14">
        <v>18</v>
      </c>
      <c r="AH4" s="14">
        <v>6</v>
      </c>
      <c r="AI4" s="25">
        <v>8</v>
      </c>
      <c r="AJ4" s="32">
        <v>36</v>
      </c>
      <c r="AK4" s="15">
        <v>31</v>
      </c>
      <c r="AL4" s="15">
        <v>13.25</v>
      </c>
      <c r="AM4" s="15">
        <v>22</v>
      </c>
      <c r="AN4" s="15">
        <v>23</v>
      </c>
      <c r="AO4" s="15">
        <v>5</v>
      </c>
      <c r="AP4" s="15">
        <v>28</v>
      </c>
      <c r="AQ4" s="15">
        <v>21</v>
      </c>
      <c r="AR4" s="15">
        <v>27</v>
      </c>
      <c r="AS4" s="15">
        <v>17</v>
      </c>
      <c r="AT4" s="15">
        <v>194</v>
      </c>
      <c r="AU4" s="15">
        <v>38</v>
      </c>
      <c r="AV4" s="15">
        <v>754</v>
      </c>
      <c r="AW4" s="15">
        <v>28</v>
      </c>
      <c r="AX4" s="15">
        <v>12.25</v>
      </c>
      <c r="AY4" s="15">
        <v>13</v>
      </c>
      <c r="AZ4" s="33">
        <v>8</v>
      </c>
    </row>
    <row r="5" spans="1:52" x14ac:dyDescent="0.2">
      <c r="A5" s="61" t="s">
        <v>28</v>
      </c>
      <c r="B5" s="13">
        <v>49</v>
      </c>
      <c r="C5" s="13">
        <v>65.400000000000006</v>
      </c>
      <c r="D5" s="13">
        <v>39.5</v>
      </c>
      <c r="E5" s="13">
        <v>147</v>
      </c>
      <c r="F5" s="13">
        <v>15.8</v>
      </c>
      <c r="G5" s="13">
        <v>17.8</v>
      </c>
      <c r="H5" s="13">
        <v>82.4</v>
      </c>
      <c r="I5" s="13">
        <v>19</v>
      </c>
      <c r="J5" s="13">
        <v>32</v>
      </c>
      <c r="K5" s="13">
        <v>58</v>
      </c>
      <c r="L5" s="13">
        <v>543.6</v>
      </c>
      <c r="M5" s="13">
        <v>67.099999999999994</v>
      </c>
      <c r="N5" s="13">
        <v>1900.8</v>
      </c>
      <c r="O5" s="13">
        <v>33</v>
      </c>
      <c r="P5" s="13">
        <v>10.1</v>
      </c>
      <c r="Q5" s="13">
        <v>9</v>
      </c>
      <c r="R5" s="18">
        <v>15</v>
      </c>
      <c r="S5" s="24">
        <v>86</v>
      </c>
      <c r="T5" s="14">
        <v>133</v>
      </c>
      <c r="U5" s="14">
        <v>66.2</v>
      </c>
      <c r="V5" s="14">
        <v>250.2</v>
      </c>
      <c r="W5" s="14">
        <v>21.7</v>
      </c>
      <c r="X5" s="14">
        <v>8</v>
      </c>
      <c r="Y5" s="14">
        <v>76.599999999999994</v>
      </c>
      <c r="Z5" s="14">
        <v>34</v>
      </c>
      <c r="AA5" s="14">
        <v>70</v>
      </c>
      <c r="AB5" s="14">
        <v>119.8</v>
      </c>
      <c r="AC5" s="14">
        <v>518.29999999999995</v>
      </c>
      <c r="AD5" s="14">
        <v>184</v>
      </c>
      <c r="AE5" s="14">
        <v>2313</v>
      </c>
      <c r="AF5" s="14">
        <v>41.2</v>
      </c>
      <c r="AG5" s="14">
        <v>32</v>
      </c>
      <c r="AH5" s="14">
        <v>18</v>
      </c>
      <c r="AI5" s="25">
        <v>18</v>
      </c>
      <c r="AJ5" s="32">
        <v>83</v>
      </c>
      <c r="AK5" s="15">
        <v>73.400000000000006</v>
      </c>
      <c r="AL5" s="15">
        <v>21</v>
      </c>
      <c r="AM5" s="15">
        <v>95.3</v>
      </c>
      <c r="AN5" s="15">
        <v>104.4</v>
      </c>
      <c r="AO5" s="15">
        <v>12</v>
      </c>
      <c r="AP5" s="15">
        <v>61.4</v>
      </c>
      <c r="AQ5" s="15">
        <v>45</v>
      </c>
      <c r="AR5" s="15">
        <v>74</v>
      </c>
      <c r="AS5" s="15">
        <v>34.799999999999997</v>
      </c>
      <c r="AT5" s="15">
        <v>566.4</v>
      </c>
      <c r="AU5" s="15">
        <v>177</v>
      </c>
      <c r="AV5" s="15">
        <v>2176.6</v>
      </c>
      <c r="AW5" s="15">
        <v>54</v>
      </c>
      <c r="AX5" s="15">
        <v>17.5</v>
      </c>
      <c r="AY5" s="15">
        <v>74.400000000000006</v>
      </c>
      <c r="AZ5" s="33">
        <v>26.1</v>
      </c>
    </row>
    <row r="6" spans="1:52" x14ac:dyDescent="0.2">
      <c r="A6" s="61" t="s">
        <v>29</v>
      </c>
      <c r="B6" s="13">
        <v>174.68</v>
      </c>
      <c r="C6" s="13">
        <v>225.78</v>
      </c>
      <c r="D6" s="13">
        <v>48.5</v>
      </c>
      <c r="E6" s="13">
        <v>3483.36</v>
      </c>
      <c r="F6" s="13">
        <v>28.28</v>
      </c>
      <c r="G6" s="13">
        <v>26</v>
      </c>
      <c r="H6" s="13">
        <v>267.94</v>
      </c>
      <c r="I6" s="13">
        <v>73.760000000000005</v>
      </c>
      <c r="J6" s="13">
        <v>59</v>
      </c>
      <c r="K6" s="13">
        <v>153.80000000000001</v>
      </c>
      <c r="L6" s="13">
        <v>1588.8</v>
      </c>
      <c r="M6" s="13">
        <v>195.1</v>
      </c>
      <c r="N6" s="13">
        <v>4489.16</v>
      </c>
      <c r="O6" s="13">
        <v>62.78</v>
      </c>
      <c r="P6" s="13">
        <v>25.36</v>
      </c>
      <c r="Q6" s="13">
        <v>24.2</v>
      </c>
      <c r="R6" s="18">
        <v>207.98</v>
      </c>
      <c r="S6" s="24">
        <v>213.26</v>
      </c>
      <c r="T6" s="14">
        <v>339.5</v>
      </c>
      <c r="U6" s="14">
        <v>251.48</v>
      </c>
      <c r="V6" s="14">
        <v>1272.68</v>
      </c>
      <c r="W6" s="14">
        <v>42.88</v>
      </c>
      <c r="X6" s="14">
        <v>20.68</v>
      </c>
      <c r="Y6" s="14">
        <v>179.52</v>
      </c>
      <c r="Z6" s="14">
        <v>90.2</v>
      </c>
      <c r="AA6" s="14">
        <v>247</v>
      </c>
      <c r="AB6" s="14">
        <v>764.06</v>
      </c>
      <c r="AC6" s="14">
        <v>1739.5</v>
      </c>
      <c r="AD6" s="14">
        <v>366.4</v>
      </c>
      <c r="AE6" s="14">
        <v>4573</v>
      </c>
      <c r="AF6" s="14">
        <v>112.32</v>
      </c>
      <c r="AG6" s="14">
        <v>96.6</v>
      </c>
      <c r="AH6" s="14">
        <v>77.72</v>
      </c>
      <c r="AI6" s="25">
        <v>69.56</v>
      </c>
      <c r="AJ6" s="32">
        <v>236.46</v>
      </c>
      <c r="AK6" s="15">
        <v>241.4</v>
      </c>
      <c r="AL6" s="15">
        <v>31</v>
      </c>
      <c r="AM6" s="15">
        <v>1041.8399999999999</v>
      </c>
      <c r="AN6" s="15">
        <v>194.3</v>
      </c>
      <c r="AO6" s="15">
        <v>19</v>
      </c>
      <c r="AP6" s="15">
        <v>275.60000000000002</v>
      </c>
      <c r="AQ6" s="15">
        <v>136.56</v>
      </c>
      <c r="AR6" s="15">
        <v>376.8</v>
      </c>
      <c r="AS6" s="15">
        <v>346</v>
      </c>
      <c r="AT6" s="15">
        <v>1949.32</v>
      </c>
      <c r="AU6" s="15">
        <v>1680.4</v>
      </c>
      <c r="AV6" s="15">
        <v>4984</v>
      </c>
      <c r="AW6" s="15">
        <v>141.4</v>
      </c>
      <c r="AX6" s="15">
        <v>41</v>
      </c>
      <c r="AY6" s="15">
        <v>455.6</v>
      </c>
      <c r="AZ6" s="33">
        <v>501.72</v>
      </c>
    </row>
    <row r="7" spans="1:52" ht="13.5" thickBot="1" x14ac:dyDescent="0.25">
      <c r="A7" s="62" t="s">
        <v>30</v>
      </c>
      <c r="B7" s="19">
        <v>1253</v>
      </c>
      <c r="C7" s="19">
        <v>361</v>
      </c>
      <c r="D7" s="19">
        <v>51</v>
      </c>
      <c r="E7" s="19">
        <v>3691</v>
      </c>
      <c r="F7" s="19">
        <v>157</v>
      </c>
      <c r="G7" s="19">
        <v>26</v>
      </c>
      <c r="H7" s="19">
        <v>677</v>
      </c>
      <c r="I7" s="19">
        <v>431</v>
      </c>
      <c r="J7" s="19">
        <v>96</v>
      </c>
      <c r="K7" s="19">
        <v>223</v>
      </c>
      <c r="L7" s="19">
        <v>3739</v>
      </c>
      <c r="M7" s="19">
        <v>648</v>
      </c>
      <c r="N7" s="19">
        <v>5767</v>
      </c>
      <c r="O7" s="19">
        <v>371</v>
      </c>
      <c r="P7" s="19">
        <v>28</v>
      </c>
      <c r="Q7" s="19">
        <v>112</v>
      </c>
      <c r="R7" s="20">
        <v>1238</v>
      </c>
      <c r="S7" s="26">
        <v>1153</v>
      </c>
      <c r="T7" s="27">
        <v>2676</v>
      </c>
      <c r="U7" s="27">
        <v>286</v>
      </c>
      <c r="V7" s="27">
        <v>3414</v>
      </c>
      <c r="W7" s="27">
        <v>128</v>
      </c>
      <c r="X7" s="27">
        <v>38</v>
      </c>
      <c r="Y7" s="27">
        <v>498</v>
      </c>
      <c r="Z7" s="27">
        <v>1186</v>
      </c>
      <c r="AA7" s="27">
        <v>787</v>
      </c>
      <c r="AB7" s="27">
        <v>1553</v>
      </c>
      <c r="AC7" s="27">
        <v>5975</v>
      </c>
      <c r="AD7" s="27">
        <v>923</v>
      </c>
      <c r="AE7" s="27">
        <v>6441</v>
      </c>
      <c r="AF7" s="27">
        <v>386</v>
      </c>
      <c r="AG7" s="27">
        <v>152</v>
      </c>
      <c r="AH7" s="27">
        <v>131</v>
      </c>
      <c r="AI7" s="28">
        <v>292</v>
      </c>
      <c r="AJ7" s="34">
        <v>628</v>
      </c>
      <c r="AK7" s="35">
        <v>1964</v>
      </c>
      <c r="AL7" s="35">
        <v>34</v>
      </c>
      <c r="AM7" s="35">
        <v>4696</v>
      </c>
      <c r="AN7" s="35">
        <v>264</v>
      </c>
      <c r="AO7" s="35">
        <v>22</v>
      </c>
      <c r="AP7" s="35">
        <v>815</v>
      </c>
      <c r="AQ7" s="35">
        <v>338</v>
      </c>
      <c r="AR7" s="35">
        <v>1354</v>
      </c>
      <c r="AS7" s="35">
        <v>1474</v>
      </c>
      <c r="AT7" s="35">
        <v>5731</v>
      </c>
      <c r="AU7" s="35">
        <v>3292</v>
      </c>
      <c r="AV7" s="35">
        <v>7467</v>
      </c>
      <c r="AW7" s="35">
        <v>499</v>
      </c>
      <c r="AX7" s="35">
        <v>313</v>
      </c>
      <c r="AY7" s="35">
        <v>719</v>
      </c>
      <c r="AZ7" s="36">
        <v>1612</v>
      </c>
    </row>
    <row r="8" spans="1:52" s="39" customFormat="1" x14ac:dyDescent="0.2">
      <c r="A8" s="37"/>
      <c r="B8" s="64" t="s">
        <v>58</v>
      </c>
      <c r="C8" s="63"/>
      <c r="D8" s="63"/>
      <c r="E8" s="63"/>
      <c r="F8" s="63"/>
      <c r="G8" s="63"/>
      <c r="H8" s="63"/>
      <c r="I8" s="63"/>
      <c r="J8" s="63"/>
      <c r="K8" s="63"/>
      <c r="L8" s="63"/>
      <c r="M8" s="63"/>
      <c r="N8" s="63"/>
      <c r="O8" s="63"/>
      <c r="P8" s="63"/>
      <c r="Q8" s="63"/>
      <c r="R8" s="63"/>
      <c r="S8" s="64" t="s">
        <v>59</v>
      </c>
      <c r="T8" s="63"/>
      <c r="U8" s="63"/>
      <c r="V8" s="63"/>
      <c r="W8" s="63"/>
      <c r="X8" s="63"/>
      <c r="Y8" s="63"/>
      <c r="Z8" s="63"/>
      <c r="AA8" s="63"/>
      <c r="AB8" s="63"/>
      <c r="AC8" s="63"/>
      <c r="AD8" s="63"/>
      <c r="AE8" s="63"/>
      <c r="AF8" s="63"/>
      <c r="AG8" s="63"/>
      <c r="AH8" s="63"/>
      <c r="AI8" s="63"/>
      <c r="AJ8" s="64" t="s">
        <v>60</v>
      </c>
      <c r="AK8" s="63"/>
      <c r="AL8" s="63"/>
      <c r="AM8" s="63"/>
      <c r="AN8" s="63"/>
      <c r="AO8" s="63"/>
      <c r="AP8" s="63"/>
      <c r="AQ8" s="63"/>
      <c r="AR8" s="63"/>
      <c r="AS8" s="63"/>
      <c r="AT8" s="63"/>
      <c r="AU8" s="63"/>
      <c r="AV8" s="63"/>
      <c r="AW8" s="63"/>
      <c r="AX8" s="63"/>
      <c r="AY8" s="63"/>
      <c r="AZ8" s="63"/>
    </row>
    <row r="9" spans="1:52" s="39" customFormat="1" x14ac:dyDescent="0.2">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row>
    <row r="10" spans="1:52" x14ac:dyDescent="0.2">
      <c r="A10" s="2" t="s">
        <v>1</v>
      </c>
      <c r="B10" s="47" t="s">
        <v>38</v>
      </c>
      <c r="C10" s="12" t="s">
        <v>39</v>
      </c>
      <c r="D10" s="12" t="s">
        <v>40</v>
      </c>
      <c r="E10" s="12" t="s">
        <v>41</v>
      </c>
      <c r="F10" s="12" t="s">
        <v>42</v>
      </c>
      <c r="G10" s="12" t="s">
        <v>43</v>
      </c>
      <c r="H10" s="12" t="s">
        <v>44</v>
      </c>
      <c r="I10" s="12" t="s">
        <v>45</v>
      </c>
      <c r="J10" s="12" t="s">
        <v>46</v>
      </c>
      <c r="K10" s="47" t="s">
        <v>47</v>
      </c>
      <c r="L10" s="47" t="s">
        <v>48</v>
      </c>
      <c r="M10" s="47" t="s">
        <v>49</v>
      </c>
      <c r="N10" s="47" t="s">
        <v>50</v>
      </c>
      <c r="O10" s="47" t="s">
        <v>51</v>
      </c>
      <c r="P10" s="47" t="s">
        <v>52</v>
      </c>
      <c r="Q10" s="12" t="s">
        <v>55</v>
      </c>
      <c r="R10" s="12" t="s">
        <v>53</v>
      </c>
    </row>
    <row r="11" spans="1:52" x14ac:dyDescent="0.2">
      <c r="A11" s="2">
        <v>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c r="T11" s="1"/>
      <c r="U11" s="1"/>
      <c r="V11" s="1"/>
    </row>
    <row r="12" spans="1:52" x14ac:dyDescent="0.2">
      <c r="A12" s="2" t="s">
        <v>7</v>
      </c>
      <c r="B12" s="1">
        <v>25</v>
      </c>
      <c r="C12" s="1">
        <v>25</v>
      </c>
      <c r="D12" s="1">
        <v>25</v>
      </c>
      <c r="E12" s="1">
        <v>25</v>
      </c>
      <c r="F12" s="1">
        <v>25</v>
      </c>
      <c r="G12" s="1">
        <v>25</v>
      </c>
      <c r="H12" s="1">
        <v>25</v>
      </c>
      <c r="I12" s="1">
        <v>25</v>
      </c>
      <c r="J12" s="1">
        <v>25</v>
      </c>
      <c r="K12" s="1">
        <v>25</v>
      </c>
      <c r="L12" s="1">
        <v>25</v>
      </c>
      <c r="M12" s="1">
        <v>25</v>
      </c>
      <c r="N12" s="1">
        <v>25</v>
      </c>
      <c r="O12" s="1">
        <v>25</v>
      </c>
      <c r="P12" s="1">
        <v>25</v>
      </c>
      <c r="Q12" s="1">
        <v>25</v>
      </c>
      <c r="R12" s="1">
        <v>25</v>
      </c>
      <c r="S12" s="1"/>
      <c r="T12" s="1"/>
      <c r="U12" s="1"/>
      <c r="V12" s="1"/>
    </row>
    <row r="13" spans="1:52" x14ac:dyDescent="0.2">
      <c r="A13" s="2" t="s">
        <v>5</v>
      </c>
      <c r="B13" s="1">
        <v>57</v>
      </c>
      <c r="C13" s="1">
        <v>57</v>
      </c>
      <c r="D13" s="1">
        <v>57</v>
      </c>
      <c r="E13" s="1">
        <v>57</v>
      </c>
      <c r="F13" s="1">
        <v>57</v>
      </c>
      <c r="G13" s="1">
        <v>57</v>
      </c>
      <c r="H13" s="1">
        <v>57</v>
      </c>
      <c r="I13" s="1">
        <v>57</v>
      </c>
      <c r="J13" s="1">
        <v>57</v>
      </c>
      <c r="K13" s="1">
        <v>57</v>
      </c>
      <c r="L13" s="1">
        <v>57</v>
      </c>
      <c r="M13" s="1">
        <v>57</v>
      </c>
      <c r="N13" s="1">
        <v>57</v>
      </c>
      <c r="O13" s="1">
        <v>57</v>
      </c>
      <c r="P13" s="1">
        <v>57</v>
      </c>
      <c r="Q13" s="1">
        <v>57</v>
      </c>
      <c r="R13" s="1">
        <v>57</v>
      </c>
      <c r="S13" s="1"/>
      <c r="T13" s="1"/>
      <c r="U13" s="1"/>
      <c r="V13" s="1"/>
    </row>
    <row r="14" spans="1:52" x14ac:dyDescent="0.2">
      <c r="A14" s="2" t="s">
        <v>4</v>
      </c>
      <c r="B14" s="1">
        <v>76</v>
      </c>
      <c r="C14" s="1">
        <v>76</v>
      </c>
      <c r="D14" s="1">
        <v>76</v>
      </c>
      <c r="E14" s="1">
        <v>76</v>
      </c>
      <c r="F14" s="1">
        <v>76</v>
      </c>
      <c r="G14" s="1">
        <v>76</v>
      </c>
      <c r="H14" s="1">
        <v>76</v>
      </c>
      <c r="I14" s="1">
        <v>76</v>
      </c>
      <c r="J14" s="1">
        <v>76</v>
      </c>
      <c r="K14" s="1">
        <v>76</v>
      </c>
      <c r="L14" s="1">
        <v>76</v>
      </c>
      <c r="M14" s="1">
        <v>76</v>
      </c>
      <c r="N14" s="1">
        <v>76</v>
      </c>
      <c r="O14" s="1">
        <v>76</v>
      </c>
      <c r="P14" s="1">
        <v>76</v>
      </c>
      <c r="Q14" s="1">
        <v>76</v>
      </c>
      <c r="R14" s="1">
        <v>76</v>
      </c>
      <c r="S14" s="1"/>
      <c r="T14" s="1"/>
      <c r="U14" s="1"/>
      <c r="V14" s="1"/>
    </row>
    <row r="15" spans="1:52" x14ac:dyDescent="0.2">
      <c r="A15" s="2" t="s">
        <v>3</v>
      </c>
      <c r="B15" s="1">
        <v>92</v>
      </c>
      <c r="C15" s="1">
        <v>92</v>
      </c>
      <c r="D15" s="1">
        <v>92</v>
      </c>
      <c r="E15" s="1">
        <v>92</v>
      </c>
      <c r="F15" s="1">
        <v>92</v>
      </c>
      <c r="G15" s="1">
        <v>92</v>
      </c>
      <c r="H15" s="1">
        <v>92</v>
      </c>
      <c r="I15" s="1">
        <v>92</v>
      </c>
      <c r="J15" s="1">
        <v>92</v>
      </c>
      <c r="K15" s="1">
        <v>92</v>
      </c>
      <c r="L15" s="1">
        <v>92</v>
      </c>
      <c r="M15" s="1">
        <v>92</v>
      </c>
      <c r="N15" s="1">
        <v>92</v>
      </c>
      <c r="O15" s="1">
        <v>92</v>
      </c>
      <c r="P15" s="1">
        <v>92</v>
      </c>
      <c r="Q15" s="1">
        <v>92</v>
      </c>
      <c r="R15" s="1">
        <v>92</v>
      </c>
      <c r="S15" s="1"/>
      <c r="T15" s="1"/>
      <c r="U15" s="1"/>
      <c r="V15" s="1"/>
    </row>
    <row r="16" spans="1:52" x14ac:dyDescent="0.2">
      <c r="A16" s="2" t="s">
        <v>2</v>
      </c>
      <c r="B16" s="1">
        <v>100</v>
      </c>
      <c r="C16" s="1">
        <v>100</v>
      </c>
      <c r="D16" s="1">
        <v>100</v>
      </c>
      <c r="E16" s="1">
        <v>100</v>
      </c>
      <c r="F16" s="1">
        <v>100</v>
      </c>
      <c r="G16" s="1">
        <v>100</v>
      </c>
      <c r="H16" s="1">
        <v>100</v>
      </c>
      <c r="I16" s="1">
        <v>100</v>
      </c>
      <c r="J16" s="1">
        <v>100</v>
      </c>
      <c r="K16" s="1">
        <v>100</v>
      </c>
      <c r="L16" s="1">
        <v>100</v>
      </c>
      <c r="M16" s="1">
        <v>100</v>
      </c>
      <c r="N16" s="1">
        <v>100</v>
      </c>
      <c r="O16" s="1">
        <v>100</v>
      </c>
      <c r="P16" s="1">
        <v>100</v>
      </c>
      <c r="Q16" s="1">
        <v>100</v>
      </c>
      <c r="R16" s="1">
        <v>100</v>
      </c>
      <c r="S16" s="1"/>
      <c r="T16" s="1"/>
      <c r="U16" s="1"/>
      <c r="V16" s="1"/>
    </row>
  </sheetData>
  <sheetProtection algorithmName="SHA-512" hashValue="lxDw6sq6ojuO92tLkGDG3WiT+i8TCQ2BvreFrTRL5g3VBA43wZvP9JTOUjXXhm0CbQ4VTxDTPJFkxqhh+RhciQ==" saltValue="htAlaOJB0WxLFa+bbUpFxw==" spinCount="100000" sheet="1" objects="1" scenarios="1"/>
  <customSheetViews>
    <customSheetView guid="{A226D0C2-451A-4FB6-AD05-3B5E8BF49918}" state="hidden" showRuler="0">
      <pageMargins left="0.78740157499999996" right="0.78740157499999996" top="0.984251969" bottom="0.984251969" header="0.4921259845" footer="0.4921259845"/>
      <headerFooter alignWithMargins="0"/>
    </customSheetView>
  </customSheetViews>
  <mergeCells count="3">
    <mergeCell ref="B8:R8"/>
    <mergeCell ref="S8:AI8"/>
    <mergeCell ref="AJ8:AZ8"/>
  </mergeCells>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ActiChiroBzh</vt:lpstr>
      <vt:lpstr>LISEZ-MOI</vt:lpstr>
      <vt:lpstr>Ref</vt:lpstr>
    </vt:vector>
  </TitlesOfParts>
  <Company>GMB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PLECOTUS</dc:creator>
  <cp:lastModifiedBy>GMB22</cp:lastModifiedBy>
  <cp:lastPrinted>2021-09-02T03:20:47Z</cp:lastPrinted>
  <dcterms:created xsi:type="dcterms:W3CDTF">2017-12-19T11:44:31Z</dcterms:created>
  <dcterms:modified xsi:type="dcterms:W3CDTF">2021-12-21T15:16:01Z</dcterms:modified>
</cp:coreProperties>
</file>